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240" yWindow="450" windowWidth="20115" windowHeight="7695" activeTab="6"/>
  </bookViews>
  <sheets>
    <sheet name="ÚDAJE" sheetId="5" r:id="rId1"/>
    <sheet name="ZOZNAM" sheetId="6" r:id="rId2"/>
    <sheet name="SKUPINY" sheetId="7" r:id="rId3"/>
    <sheet name=" A " sheetId="4" r:id="rId4"/>
    <sheet name="B" sheetId="14" r:id="rId5"/>
    <sheet name="C" sheetId="23" r:id="rId6"/>
    <sheet name="D" sheetId="17" r:id="rId7"/>
    <sheet name="PAVÚK BC 4" sheetId="24" r:id="rId8"/>
  </sheets>
  <definedNames>
    <definedName name="NPool">ZOZNAM!$AA$5:$AB$13</definedName>
    <definedName name="_xlnm.Print_Area" localSheetId="3">' A '!$B$1:$AE$12</definedName>
    <definedName name="_xlnm.Print_Area" localSheetId="4">B!$B$1:$AD$12</definedName>
    <definedName name="_xlnm.Print_Area" localSheetId="5">'C'!$B$1:$AG$14</definedName>
    <definedName name="_xlnm.Print_Area" localSheetId="6">D!$B$1:$AG$14</definedName>
    <definedName name="_xlnm.Print_Area" localSheetId="7">'PAVÚK BC 4'!$D$3:$BM$88</definedName>
    <definedName name="_xlnm.Print_Area" localSheetId="2">SKUPINY!$A$1:$L$39</definedName>
    <definedName name="_xlnm.Print_Area" localSheetId="1">ZOZNAM!$B$2:$J$38</definedName>
    <definedName name="Posice">ZOZNAM!$G$5:$G$17</definedName>
    <definedName name="Rank">ZOZNAM!$B$5:$G$17</definedName>
    <definedName name="Trida">ZOZNAM!$B$2</definedName>
  </definedNames>
  <calcPr calcId="145621"/>
</workbook>
</file>

<file path=xl/calcChain.xml><?xml version="1.0" encoding="utf-8"?>
<calcChain xmlns="http://schemas.openxmlformats.org/spreadsheetml/2006/main">
  <c r="E10" i="17" l="1"/>
  <c r="E8" i="17"/>
  <c r="E8" i="23"/>
  <c r="AU57" i="24" l="1"/>
  <c r="X3" i="24"/>
  <c r="D4" i="23"/>
  <c r="D8" i="23"/>
  <c r="D6" i="23"/>
  <c r="W15" i="23"/>
  <c r="AE13" i="23"/>
  <c r="S13" i="23"/>
  <c r="E13" i="23"/>
  <c r="T11" i="23"/>
  <c r="S11" i="23"/>
  <c r="R11" i="23"/>
  <c r="M11" i="23"/>
  <c r="J11" i="23"/>
  <c r="G11" i="23"/>
  <c r="Y10" i="23"/>
  <c r="W10" i="23"/>
  <c r="AE10" i="23" s="1"/>
  <c r="V10" i="23"/>
  <c r="Z10" i="23" s="1"/>
  <c r="U10" i="23"/>
  <c r="T9" i="23"/>
  <c r="S9" i="23"/>
  <c r="R9" i="23"/>
  <c r="Q9" i="23"/>
  <c r="P9" i="23"/>
  <c r="O9" i="23"/>
  <c r="V8" i="23" s="1"/>
  <c r="Z8" i="23" s="1"/>
  <c r="J9" i="23"/>
  <c r="G9" i="23"/>
  <c r="AA8" i="23"/>
  <c r="Y8" i="23"/>
  <c r="AD8" i="23" s="1"/>
  <c r="W8" i="23"/>
  <c r="AB8" i="23" s="1"/>
  <c r="U8" i="23"/>
  <c r="T7" i="23"/>
  <c r="S7" i="23"/>
  <c r="R7" i="23"/>
  <c r="Q7" i="23"/>
  <c r="P7" i="23"/>
  <c r="O7" i="23"/>
  <c r="S5" i="23" s="1"/>
  <c r="M7" i="23"/>
  <c r="G7" i="23"/>
  <c r="Y6" i="23"/>
  <c r="W6" i="23"/>
  <c r="AE6" i="23" s="1"/>
  <c r="U6" i="23"/>
  <c r="E6" i="23"/>
  <c r="R5" i="23"/>
  <c r="Q5" i="23"/>
  <c r="P5" i="23"/>
  <c r="O5" i="23"/>
  <c r="M5" i="23"/>
  <c r="J5" i="23"/>
  <c r="AE4" i="23"/>
  <c r="AA4" i="23"/>
  <c r="Y4" i="23"/>
  <c r="W4" i="23"/>
  <c r="AD4" i="23" s="1"/>
  <c r="U4" i="23"/>
  <c r="E4" i="23"/>
  <c r="M11" i="17"/>
  <c r="M7" i="17"/>
  <c r="J9" i="17"/>
  <c r="M5" i="17"/>
  <c r="D8" i="17"/>
  <c r="T9" i="17"/>
  <c r="S9" i="17"/>
  <c r="R9" i="17"/>
  <c r="Q9" i="17"/>
  <c r="P9" i="17"/>
  <c r="O9" i="17"/>
  <c r="V8" i="17" s="1"/>
  <c r="Z8" i="17" s="1"/>
  <c r="G9" i="17"/>
  <c r="Y8" i="17"/>
  <c r="W8" i="17"/>
  <c r="AB8" i="17" s="1"/>
  <c r="U8" i="17"/>
  <c r="AC8" i="23" l="1"/>
  <c r="V4" i="23"/>
  <c r="Z4" i="23" s="1"/>
  <c r="AC4" i="23" s="1"/>
  <c r="AC10" i="23"/>
  <c r="AA6" i="23"/>
  <c r="AB6" i="23"/>
  <c r="AE8" i="23"/>
  <c r="AA10" i="23"/>
  <c r="T5" i="23"/>
  <c r="AD6" i="23"/>
  <c r="AB10" i="23"/>
  <c r="AB4" i="23"/>
  <c r="V6" i="23"/>
  <c r="Z6" i="23" s="1"/>
  <c r="AC6" i="23" s="1"/>
  <c r="AD10" i="23"/>
  <c r="AA8" i="17"/>
  <c r="AE8" i="17"/>
  <c r="AC8" i="17"/>
  <c r="AD8" i="17"/>
  <c r="U6" i="17"/>
  <c r="E6" i="6" l="1"/>
  <c r="I10" i="7" l="1"/>
  <c r="U10" i="17"/>
  <c r="U4" i="17"/>
  <c r="R8" i="14"/>
  <c r="R6" i="14"/>
  <c r="R4" i="14"/>
  <c r="R8" i="4"/>
  <c r="R6" i="4"/>
  <c r="R4" i="4"/>
  <c r="D2" i="7" l="1"/>
  <c r="T7" i="17"/>
  <c r="I35" i="7" l="1"/>
  <c r="I34" i="7"/>
  <c r="I33" i="7"/>
  <c r="I32" i="7"/>
  <c r="I27" i="7"/>
  <c r="I26" i="7"/>
  <c r="I25" i="7"/>
  <c r="I24" i="7"/>
  <c r="I19" i="7"/>
  <c r="I18" i="7"/>
  <c r="I17" i="7"/>
  <c r="I16" i="7"/>
  <c r="D35" i="7"/>
  <c r="D34" i="7"/>
  <c r="D33" i="7"/>
  <c r="D32" i="7"/>
  <c r="E4" i="17" s="1"/>
  <c r="D27" i="7"/>
  <c r="D26" i="7"/>
  <c r="D25" i="7"/>
  <c r="D24" i="7"/>
  <c r="D19" i="7"/>
  <c r="D18" i="7"/>
  <c r="D17" i="7"/>
  <c r="D16" i="7"/>
  <c r="T4" i="4"/>
  <c r="D11" i="7"/>
  <c r="D10" i="7"/>
  <c r="D9" i="7"/>
  <c r="D8" i="7"/>
  <c r="E36" i="6"/>
  <c r="H35" i="7" s="1"/>
  <c r="E35" i="6"/>
  <c r="H34" i="7" s="1"/>
  <c r="E34" i="6"/>
  <c r="H33" i="7" s="1"/>
  <c r="E33" i="6"/>
  <c r="H32" i="7" s="1"/>
  <c r="E32" i="6"/>
  <c r="H27" i="7" s="1"/>
  <c r="E31" i="6"/>
  <c r="H26" i="7" s="1"/>
  <c r="E30" i="6"/>
  <c r="H25" i="7" s="1"/>
  <c r="E29" i="6"/>
  <c r="H24" i="7" s="1"/>
  <c r="E28" i="6"/>
  <c r="H19" i="7" s="1"/>
  <c r="E27" i="6"/>
  <c r="H18" i="7" s="1"/>
  <c r="E26" i="6"/>
  <c r="H17" i="7" s="1"/>
  <c r="E25" i="6"/>
  <c r="H16" i="7" s="1"/>
  <c r="I11" i="7"/>
  <c r="I9" i="7"/>
  <c r="E24" i="6"/>
  <c r="H11" i="7" s="1"/>
  <c r="E23" i="6"/>
  <c r="H10" i="7" s="1"/>
  <c r="E22" i="6"/>
  <c r="H9" i="7" s="1"/>
  <c r="I8" i="7"/>
  <c r="AB4" i="4" l="1"/>
  <c r="AA4" i="4"/>
  <c r="E21" i="6" l="1"/>
  <c r="H8" i="7" s="1"/>
  <c r="T11" i="17"/>
  <c r="S11" i="17"/>
  <c r="R11" i="17"/>
  <c r="J11" i="17"/>
  <c r="G11" i="17"/>
  <c r="Y10" i="17"/>
  <c r="W10" i="17"/>
  <c r="AE10" i="17" s="1"/>
  <c r="S7" i="17"/>
  <c r="R7" i="17"/>
  <c r="Q7" i="17"/>
  <c r="R5" i="17" s="1"/>
  <c r="P7" i="17"/>
  <c r="O7" i="17"/>
  <c r="S5" i="17" s="1"/>
  <c r="G7" i="17"/>
  <c r="Y6" i="17"/>
  <c r="W6" i="17"/>
  <c r="AE6" i="17" s="1"/>
  <c r="T5" i="17"/>
  <c r="Q5" i="17"/>
  <c r="P5" i="17"/>
  <c r="O5" i="17"/>
  <c r="J5" i="17"/>
  <c r="Y4" i="17"/>
  <c r="W4" i="17"/>
  <c r="Q9" i="14"/>
  <c r="P9" i="14"/>
  <c r="O9" i="14"/>
  <c r="S8" i="14" s="1"/>
  <c r="J9" i="14"/>
  <c r="G9" i="14"/>
  <c r="V8" i="14"/>
  <c r="T8" i="14"/>
  <c r="Q7" i="14"/>
  <c r="P7" i="14"/>
  <c r="O7" i="14"/>
  <c r="N7" i="14"/>
  <c r="O5" i="14" s="1"/>
  <c r="M7" i="14"/>
  <c r="L7" i="14"/>
  <c r="G7" i="14"/>
  <c r="V6" i="14"/>
  <c r="T6" i="14"/>
  <c r="Q5" i="14"/>
  <c r="N5" i="14"/>
  <c r="M5" i="14"/>
  <c r="L5" i="14"/>
  <c r="J5" i="14"/>
  <c r="V4" i="14"/>
  <c r="T4" i="14"/>
  <c r="V4" i="17" l="1"/>
  <c r="S6" i="14"/>
  <c r="W6" i="14" s="1"/>
  <c r="V10" i="17"/>
  <c r="S4" i="14"/>
  <c r="P5" i="14"/>
  <c r="AA8" i="14"/>
  <c r="AB8" i="14"/>
  <c r="AB6" i="14"/>
  <c r="AA6" i="14"/>
  <c r="Y4" i="14"/>
  <c r="AA4" i="14"/>
  <c r="AB4" i="14"/>
  <c r="AD10" i="17"/>
  <c r="AD6" i="17"/>
  <c r="AE4" i="17"/>
  <c r="AD4" i="17"/>
  <c r="V6" i="17"/>
  <c r="AA6" i="17"/>
  <c r="AA4" i="17"/>
  <c r="AB6" i="17"/>
  <c r="AA10" i="17"/>
  <c r="AB4" i="17"/>
  <c r="AB10" i="17"/>
  <c r="X4" i="14"/>
  <c r="Y6" i="14"/>
  <c r="X8" i="14"/>
  <c r="X6" i="14"/>
  <c r="Y8" i="14"/>
  <c r="V8" i="4"/>
  <c r="T8" i="4"/>
  <c r="V6" i="4"/>
  <c r="T6" i="4"/>
  <c r="AA8" i="4" l="1"/>
  <c r="AB6" i="4"/>
  <c r="AA6" i="4"/>
  <c r="Z6" i="17"/>
  <c r="AC6" i="17" s="1"/>
  <c r="Z10" i="17"/>
  <c r="AC10" i="17" s="1"/>
  <c r="Z4" i="17"/>
  <c r="AC4" i="17" s="1"/>
  <c r="W8" i="14"/>
  <c r="Z8" i="14" s="1"/>
  <c r="W4" i="14"/>
  <c r="Z4" i="14" s="1"/>
  <c r="Z6" i="14"/>
  <c r="W15" i="17" l="1"/>
  <c r="AE13" i="17"/>
  <c r="S13" i="17"/>
  <c r="E13" i="17"/>
  <c r="T13" i="14"/>
  <c r="AB11" i="14"/>
  <c r="P11" i="14"/>
  <c r="E11" i="14"/>
  <c r="E8" i="14" l="1"/>
  <c r="E6" i="14"/>
  <c r="E4" i="14"/>
  <c r="E20" i="6"/>
  <c r="C35" i="7" s="1"/>
  <c r="E19" i="6"/>
  <c r="C34" i="7" s="1"/>
  <c r="E18" i="6"/>
  <c r="C33" i="7" s="1"/>
  <c r="E2" i="6" l="1"/>
  <c r="I1" i="7" s="1"/>
  <c r="E5" i="6"/>
  <c r="C8" i="7" s="1"/>
  <c r="D4" i="4" s="1"/>
  <c r="C9" i="7"/>
  <c r="E7" i="6"/>
  <c r="C10" i="7" s="1"/>
  <c r="E8" i="6"/>
  <c r="C11" i="7" s="1"/>
  <c r="E9" i="6"/>
  <c r="C16" i="7" s="1"/>
  <c r="E10" i="6"/>
  <c r="E11" i="6"/>
  <c r="E12" i="6"/>
  <c r="C19" i="7" s="1"/>
  <c r="E13" i="6"/>
  <c r="E14" i="6"/>
  <c r="E15" i="6"/>
  <c r="E16" i="6"/>
  <c r="C27" i="7" s="1"/>
  <c r="E17" i="6"/>
  <c r="C32" i="7" s="1"/>
  <c r="T3" i="5"/>
  <c r="L8" i="5"/>
  <c r="M8" i="5"/>
  <c r="N8" i="5"/>
  <c r="O8" i="5" s="1"/>
  <c r="B5" i="6" s="1"/>
  <c r="P8" i="5"/>
  <c r="L9" i="5"/>
  <c r="C26" i="7" l="1"/>
  <c r="C18" i="7"/>
  <c r="D8" i="14" s="1"/>
  <c r="C25" i="7"/>
  <c r="C24" i="7"/>
  <c r="C17" i="7"/>
  <c r="D6" i="14" s="1"/>
  <c r="B8" i="7"/>
  <c r="B6" i="6"/>
  <c r="D6" i="17"/>
  <c r="D4" i="14"/>
  <c r="D4" i="17"/>
  <c r="E6" i="17"/>
  <c r="E4" i="4"/>
  <c r="J5" i="4"/>
  <c r="L5" i="4"/>
  <c r="M5" i="4"/>
  <c r="N5" i="4"/>
  <c r="D6" i="4"/>
  <c r="E6" i="4"/>
  <c r="G7" i="4"/>
  <c r="L7" i="4"/>
  <c r="M7" i="4"/>
  <c r="N7" i="4"/>
  <c r="O5" i="4" s="1"/>
  <c r="O7" i="4"/>
  <c r="P7" i="4"/>
  <c r="Q7" i="4"/>
  <c r="D8" i="4"/>
  <c r="E8" i="4"/>
  <c r="G9" i="4"/>
  <c r="J9" i="4"/>
  <c r="O9" i="4"/>
  <c r="P9" i="4"/>
  <c r="Q9" i="4"/>
  <c r="E11" i="4"/>
  <c r="P11" i="4"/>
  <c r="AB11" i="4"/>
  <c r="T13" i="4"/>
  <c r="S8" i="4" l="1"/>
  <c r="P5" i="4"/>
  <c r="S6" i="4"/>
  <c r="B7" i="6"/>
  <c r="B9" i="7"/>
  <c r="C4" i="4"/>
  <c r="Q5" i="4"/>
  <c r="S4" i="4" s="1"/>
  <c r="B8" i="6" l="1"/>
  <c r="B10" i="7"/>
  <c r="C6" i="4"/>
  <c r="B11" i="7" l="1"/>
  <c r="B9" i="6"/>
  <c r="C8" i="4"/>
  <c r="B16" i="7" l="1"/>
  <c r="C4" i="14" s="1"/>
  <c r="B10" i="6"/>
  <c r="X6" i="4"/>
  <c r="W4" i="4"/>
  <c r="W6" i="4"/>
  <c r="W8" i="4"/>
  <c r="X4" i="4"/>
  <c r="X8" i="4"/>
  <c r="Y4" i="4"/>
  <c r="Y6" i="4"/>
  <c r="Y8" i="4"/>
  <c r="B17" i="7" l="1"/>
  <c r="C6" i="14" s="1"/>
  <c r="B11" i="6"/>
  <c r="Z4" i="4"/>
  <c r="Z8" i="4"/>
  <c r="Z6" i="4"/>
  <c r="B18" i="7" l="1"/>
  <c r="C8" i="14" s="1"/>
  <c r="B12" i="6"/>
  <c r="B19" i="7" l="1"/>
  <c r="B13" i="6"/>
  <c r="B24" i="7" l="1"/>
  <c r="B14" i="6"/>
  <c r="B25" i="7" l="1"/>
  <c r="B15" i="6"/>
  <c r="B26" i="7" l="1"/>
  <c r="B16" i="6"/>
  <c r="B27" i="7" l="1"/>
  <c r="B17" i="6"/>
  <c r="B32" i="7" l="1"/>
  <c r="B18" i="6"/>
  <c r="C4" i="17" l="1"/>
  <c r="C4" i="23"/>
  <c r="B19" i="6"/>
  <c r="B33" i="7"/>
  <c r="C6" i="17" l="1"/>
  <c r="C6" i="23"/>
  <c r="B20" i="6"/>
  <c r="B34" i="7"/>
  <c r="C10" i="17" l="1"/>
  <c r="B35" i="7"/>
  <c r="B21" i="6"/>
  <c r="C8" i="17" l="1"/>
  <c r="C8" i="23"/>
  <c r="B22" i="6"/>
  <c r="G8" i="7"/>
  <c r="B23" i="6" l="1"/>
  <c r="G9" i="7"/>
  <c r="B24" i="6" l="1"/>
  <c r="G10" i="7"/>
  <c r="B25" i="6" l="1"/>
  <c r="G11" i="7"/>
  <c r="B26" i="6" l="1"/>
  <c r="G16" i="7"/>
  <c r="B27" i="6" l="1"/>
  <c r="G17" i="7"/>
  <c r="B28" i="6" l="1"/>
  <c r="G18" i="7"/>
  <c r="B29" i="6" l="1"/>
  <c r="G19" i="7"/>
  <c r="B30" i="6" l="1"/>
  <c r="G24" i="7"/>
  <c r="B31" i="6" l="1"/>
  <c r="G25" i="7"/>
  <c r="B32" i="6" l="1"/>
  <c r="G26" i="7"/>
  <c r="B33" i="6" l="1"/>
  <c r="G27" i="7"/>
  <c r="B34" i="6" l="1"/>
  <c r="G32" i="7"/>
  <c r="B35" i="6" l="1"/>
  <c r="G33" i="7"/>
  <c r="B36" i="6" l="1"/>
  <c r="G35" i="7" s="1"/>
  <c r="G34" i="7"/>
</calcChain>
</file>

<file path=xl/sharedStrings.xml><?xml version="1.0" encoding="utf-8"?>
<sst xmlns="http://schemas.openxmlformats.org/spreadsheetml/2006/main" count="301" uniqueCount="128">
  <si>
    <t>kategória:      jednotlivci</t>
  </si>
  <si>
    <t>BC</t>
  </si>
  <si>
    <t>BOCCIA</t>
  </si>
  <si>
    <t xml:space="preserve">    Dátum:</t>
  </si>
  <si>
    <t xml:space="preserve">    Zapisovaťeľ:</t>
  </si>
  <si>
    <t xml:space="preserve">         Hlavný rozhodca :</t>
  </si>
  <si>
    <t>:</t>
  </si>
  <si>
    <t>Poradie</t>
  </si>
  <si>
    <t>Koef. 2</t>
  </si>
  <si>
    <t>Koef. 1</t>
  </si>
  <si>
    <t>k3</t>
  </si>
  <si>
    <t>k2</t>
  </si>
  <si>
    <t>k1</t>
  </si>
  <si>
    <t>Skóre</t>
  </si>
  <si>
    <t>Víťazstvá</t>
  </si>
  <si>
    <t>Klub</t>
  </si>
  <si>
    <t>Priezvisko M.</t>
  </si>
  <si>
    <t>St.č.</t>
  </si>
  <si>
    <t>Skupina A</t>
  </si>
  <si>
    <t xml:space="preserve">  VYPISUJE SA</t>
  </si>
  <si>
    <t xml:space="preserve">               Dátum:</t>
  </si>
  <si>
    <t xml:space="preserve">  Hlavný rozhodca :</t>
  </si>
  <si>
    <t xml:space="preserve">    !!!!! nezmazat udaje !!!!!</t>
  </si>
  <si>
    <t xml:space="preserve">      Zapisovaťeľ:</t>
  </si>
  <si>
    <t xml:space="preserve">         Kategória:</t>
  </si>
  <si>
    <t xml:space="preserve">  Názou preteku:</t>
  </si>
  <si>
    <t>D4</t>
  </si>
  <si>
    <t>D3</t>
  </si>
  <si>
    <t>C3</t>
  </si>
  <si>
    <t>B3</t>
  </si>
  <si>
    <t>A, B, C, D, E, F, G, H, I, J</t>
  </si>
  <si>
    <t>A3</t>
  </si>
  <si>
    <t>A, B, C, D, E, F, G, H, I</t>
  </si>
  <si>
    <t>A2</t>
  </si>
  <si>
    <t>A, B, C, D, E, F, G, H</t>
  </si>
  <si>
    <t>B2</t>
  </si>
  <si>
    <t>A, B, C, D, E, F, G</t>
  </si>
  <si>
    <t>C2</t>
  </si>
  <si>
    <t>A, B, C, D, E, F</t>
  </si>
  <si>
    <t>D2</t>
  </si>
  <si>
    <t>A, B, C, D, E</t>
  </si>
  <si>
    <t>D1</t>
  </si>
  <si>
    <t>A, B, C, D</t>
  </si>
  <si>
    <t>A, B, C</t>
  </si>
  <si>
    <t>A, B</t>
  </si>
  <si>
    <t>A1</t>
  </si>
  <si>
    <t>počet hráčov</t>
  </si>
  <si>
    <t>Miesto</t>
  </si>
  <si>
    <t>Meno</t>
  </si>
  <si>
    <t>Priezvisko</t>
  </si>
  <si>
    <t>D</t>
  </si>
  <si>
    <t>Skupina</t>
  </si>
  <si>
    <t>C</t>
  </si>
  <si>
    <t>B</t>
  </si>
  <si>
    <t>A</t>
  </si>
  <si>
    <t xml:space="preserve">      3. - 4. miesto:</t>
  </si>
  <si>
    <t>1. B</t>
  </si>
  <si>
    <t>1. C</t>
  </si>
  <si>
    <t>1. D</t>
  </si>
  <si>
    <t>3.</t>
  </si>
  <si>
    <t>2.</t>
  </si>
  <si>
    <t>1. A</t>
  </si>
  <si>
    <t>1.</t>
  </si>
  <si>
    <t>Názov preteku:</t>
  </si>
  <si>
    <t>Skupina C</t>
  </si>
  <si>
    <t>Skupina B</t>
  </si>
  <si>
    <t>A4</t>
  </si>
  <si>
    <t>B4</t>
  </si>
  <si>
    <t>C4</t>
  </si>
  <si>
    <t>B1</t>
  </si>
  <si>
    <t>C1</t>
  </si>
  <si>
    <t>H</t>
  </si>
  <si>
    <t>G</t>
  </si>
  <si>
    <t>F</t>
  </si>
  <si>
    <t>Zápasy</t>
  </si>
  <si>
    <t>Skupina D</t>
  </si>
  <si>
    <t>E4</t>
  </si>
  <si>
    <t>E</t>
  </si>
  <si>
    <t>E1</t>
  </si>
  <si>
    <t>E2</t>
  </si>
  <si>
    <t>E3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</si>
  <si>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</si>
  <si>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</si>
  <si>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</si>
  <si>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</si>
  <si>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</si>
  <si>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</si>
  <si>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</si>
  <si>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</si>
  <si>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</si>
  <si>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</si>
  <si>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</si>
  <si>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</si>
  <si>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 xml:space="preserve">           SKUPINY BC</t>
  </si>
  <si>
    <t>Koef. 3</t>
  </si>
  <si>
    <t>ŠK Altius</t>
  </si>
  <si>
    <t>ZOM Prešov</t>
  </si>
  <si>
    <t>OMD</t>
  </si>
  <si>
    <t>Róbert</t>
  </si>
  <si>
    <t>Kristína</t>
  </si>
  <si>
    <t>Michal</t>
  </si>
  <si>
    <t>Andrejčík</t>
  </si>
  <si>
    <t>Samuel</t>
  </si>
  <si>
    <t>ŠKTP Victoria</t>
  </si>
  <si>
    <t>Balcová</t>
  </si>
  <si>
    <t>Michaela</t>
  </si>
  <si>
    <t>Ďurkovič</t>
  </si>
  <si>
    <t>Strehársky</t>
  </si>
  <si>
    <t>Martin</t>
  </si>
  <si>
    <t>Klimčo</t>
  </si>
  <si>
    <t>Marián</t>
  </si>
  <si>
    <t>Burian</t>
  </si>
  <si>
    <t>Rom</t>
  </si>
  <si>
    <t>Lazová</t>
  </si>
  <si>
    <t>Lýdia</t>
  </si>
  <si>
    <t>Farba</t>
  </si>
  <si>
    <t>Kohútek</t>
  </si>
  <si>
    <t>Palčeková</t>
  </si>
  <si>
    <t>Anna</t>
  </si>
  <si>
    <t>Vozárová</t>
  </si>
  <si>
    <t xml:space="preserve">3. ligové kolo </t>
  </si>
  <si>
    <t xml:space="preserve">   Kategória:    BC</t>
  </si>
  <si>
    <t>Galiovský</t>
  </si>
  <si>
    <t>2. C</t>
  </si>
  <si>
    <t>2. B</t>
  </si>
  <si>
    <t>2. A</t>
  </si>
  <si>
    <t>2. D</t>
  </si>
  <si>
    <t>Galiovský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</si>
</sst>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30"/>
      <name val="AntiqOliTEE"/>
      <charset val="238"/>
    </font>
    <font>
      <b/>
      <sz val="54"/>
      <name val="AntiqOliTE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6"/>
      <color theme="4" tint="-0.249977111117893"/>
      <name val="Arial CE"/>
      <family val="2"/>
      <charset val="238"/>
    </font>
    <font>
      <b/>
      <sz val="12"/>
      <color theme="4" tint="-0.249977111117893"/>
      <name val="Arial CE"/>
      <family val="2"/>
      <charset val="238"/>
    </font>
    <font>
      <sz val="8"/>
      <color theme="4" tint="-0.249977111117893"/>
      <name val="Arial CE"/>
      <family val="2"/>
      <charset val="238"/>
    </font>
    <font>
      <i/>
      <sz val="8"/>
      <color theme="4" tint="-0.249977111117893"/>
      <name val="Arial CE"/>
      <family val="2"/>
      <charset val="238"/>
    </font>
    <font>
      <b/>
      <sz val="14"/>
      <color theme="4" tint="-0.249977111117893"/>
      <name val="Arial CE"/>
      <family val="2"/>
      <charset val="238"/>
    </font>
    <font>
      <sz val="10"/>
      <color theme="4" tint="-0.249977111117893"/>
      <name val="Arial CE"/>
      <family val="2"/>
      <charset val="238"/>
    </font>
    <font>
      <b/>
      <sz val="10"/>
      <color theme="4" tint="-0.249977111117893"/>
      <name val="Arial CE"/>
      <family val="2"/>
      <charset val="238"/>
    </font>
    <font>
      <b/>
      <sz val="72"/>
      <name val="AntiqOliTEE"/>
      <charset val="238"/>
    </font>
    <font>
      <b/>
      <sz val="9"/>
      <name val="Arial CE"/>
      <family val="2"/>
      <charset val="238"/>
    </font>
    <font>
      <sz val="10"/>
      <name val="Tahoma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name val="Arial CE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4" tint="-0.249977111117893"/>
      <name val="Arial CE"/>
      <family val="2"/>
      <charset val="238"/>
    </font>
    <font>
      <i/>
      <sz val="9"/>
      <color theme="4" tint="-0.249977111117893"/>
      <name val="Arial"/>
      <family val="2"/>
      <charset val="238"/>
    </font>
    <font>
      <b/>
      <sz val="22"/>
      <color theme="4" tint="-0.249977111117893"/>
      <name val="AntiqOliTEE"/>
    </font>
    <font>
      <b/>
      <sz val="36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sz val="36"/>
      <color theme="4" tint="-0.249977111117893"/>
      <name val="Arial"/>
      <family val="2"/>
      <charset val="238"/>
    </font>
    <font>
      <sz val="36"/>
      <color theme="4" tint="-0.249977111117893"/>
      <name val="AntiqOliTEE"/>
    </font>
    <font>
      <sz val="5"/>
      <color theme="4" tint="-0.249977111117893"/>
      <name val="Arial"/>
      <family val="2"/>
      <charset val="238"/>
    </font>
    <font>
      <b/>
      <sz val="5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12"/>
      <color theme="3"/>
      <name val="Arial CE"/>
      <family val="2"/>
      <charset val="238"/>
    </font>
    <font>
      <b/>
      <sz val="10"/>
      <color theme="0" tint="-0.249977111117893"/>
      <name val="Arial CE"/>
      <family val="2"/>
      <charset val="238"/>
    </font>
    <font>
      <b/>
      <sz val="12"/>
      <color theme="0" tint="-0.249977111117893"/>
      <name val="Arial CE"/>
      <family val="2"/>
      <charset val="238"/>
    </font>
    <font>
      <sz val="8"/>
      <color theme="0" tint="-0.249977111117893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DB5"/>
        <bgColor indexed="27"/>
      </patternFill>
    </fill>
    <fill>
      <patternFill patternType="solid">
        <fgColor rgb="FFFBFDB5"/>
        <bgColor indexed="64"/>
      </patternFill>
    </fill>
    <fill>
      <patternFill patternType="solid">
        <fgColor rgb="FFD0EBB3"/>
        <bgColor indexed="27"/>
      </patternFill>
    </fill>
    <fill>
      <patternFill patternType="solid">
        <fgColor rgb="FFD0EBB3"/>
        <bgColor indexed="64"/>
      </patternFill>
    </fill>
    <fill>
      <patternFill patternType="solid">
        <fgColor rgb="FFD5F1FF"/>
        <bgColor indexed="27"/>
      </patternFill>
    </fill>
    <fill>
      <patternFill patternType="solid">
        <fgColor rgb="FFD5F1FF"/>
        <bgColor indexed="64"/>
      </patternFill>
    </fill>
    <fill>
      <patternFill patternType="solid">
        <fgColor rgb="FFFCDED8"/>
        <bgColor indexed="27"/>
      </patternFill>
    </fill>
    <fill>
      <patternFill patternType="solid">
        <fgColor rgb="FFFCDED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  <fill>
      <patternFill patternType="solid">
        <fgColor rgb="FFFFD28F"/>
        <bgColor indexed="27"/>
      </patternFill>
    </fill>
    <fill>
      <patternFill patternType="solid">
        <fgColor rgb="FFFFD28F"/>
        <bgColor indexed="64"/>
      </patternFill>
    </fill>
    <fill>
      <patternFill patternType="solid">
        <fgColor rgb="FF96F8B0"/>
        <bgColor indexed="27"/>
      </patternFill>
    </fill>
    <fill>
      <patternFill patternType="solid">
        <fgColor rgb="FF96F8B0"/>
        <bgColor indexed="64"/>
      </patternFill>
    </fill>
    <fill>
      <patternFill patternType="solid">
        <fgColor rgb="FF8FC7FF"/>
        <bgColor indexed="64"/>
      </patternFill>
    </fill>
    <fill>
      <patternFill patternType="solid">
        <fgColor rgb="FF8FC7FF"/>
        <bgColor indexed="27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Alignment="0"/>
    <xf numFmtId="0" fontId="6" fillId="0" borderId="0" applyAlignment="0"/>
  </cellStyleXfs>
  <cellXfs count="392">
    <xf numFmtId="0" fontId="0" fillId="0" borderId="0" xfId="0"/>
    <xf numFmtId="0" fontId="1" fillId="0" borderId="0" xfId="1"/>
    <xf numFmtId="0" fontId="1" fillId="4" borderId="0" xfId="1" applyFill="1"/>
    <xf numFmtId="0" fontId="1" fillId="4" borderId="0" xfId="1" applyFill="1" applyAlignment="1">
      <alignment readingOrder="1"/>
    </xf>
    <xf numFmtId="0" fontId="16" fillId="4" borderId="0" xfId="1" applyFont="1" applyFill="1" applyBorder="1" applyAlignment="1">
      <alignment vertical="center"/>
    </xf>
    <xf numFmtId="0" fontId="1" fillId="4" borderId="0" xfId="1" applyFill="1" applyBorder="1"/>
    <xf numFmtId="0" fontId="1" fillId="5" borderId="0" xfId="1" applyFont="1" applyFill="1" applyBorder="1"/>
    <xf numFmtId="0" fontId="2" fillId="0" borderId="6" xfId="1" applyFont="1" applyFill="1" applyBorder="1" applyAlignment="1">
      <alignment vertical="center"/>
    </xf>
    <xf numFmtId="0" fontId="17" fillId="0" borderId="6" xfId="2" applyFont="1" applyFill="1" applyBorder="1" applyAlignment="1">
      <alignment vertical="center" wrapText="1"/>
    </xf>
    <xf numFmtId="0" fontId="1" fillId="5" borderId="2" xfId="1" applyFill="1" applyBorder="1"/>
    <xf numFmtId="0" fontId="1" fillId="5" borderId="3" xfId="1" applyFont="1" applyFill="1" applyBorder="1"/>
    <xf numFmtId="0" fontId="6" fillId="5" borderId="3" xfId="1" applyFont="1" applyFill="1" applyBorder="1"/>
    <xf numFmtId="0" fontId="1" fillId="5" borderId="4" xfId="1" applyFill="1" applyBorder="1"/>
    <xf numFmtId="0" fontId="2" fillId="0" borderId="4" xfId="1" applyFont="1" applyFill="1" applyBorder="1" applyAlignment="1">
      <alignment vertical="center"/>
    </xf>
    <xf numFmtId="0" fontId="1" fillId="5" borderId="9" xfId="1" applyFill="1" applyBorder="1"/>
    <xf numFmtId="0" fontId="1" fillId="5" borderId="10" xfId="1" applyFill="1" applyBorder="1"/>
    <xf numFmtId="0" fontId="1" fillId="5" borderId="11" xfId="1" applyFill="1" applyBorder="1"/>
    <xf numFmtId="0" fontId="1" fillId="4" borderId="7" xfId="1" applyFill="1" applyBorder="1" applyAlignment="1">
      <alignment vertical="center"/>
    </xf>
    <xf numFmtId="0" fontId="1" fillId="4" borderId="0" xfId="1" applyFill="1" applyBorder="1" applyAlignment="1">
      <alignment vertical="center"/>
    </xf>
    <xf numFmtId="0" fontId="2" fillId="5" borderId="15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6" fillId="0" borderId="0" xfId="3" applyAlignment="1"/>
    <xf numFmtId="0" fontId="6" fillId="0" borderId="0" xfId="3" applyBorder="1" applyAlignment="1"/>
    <xf numFmtId="0" fontId="26" fillId="0" borderId="0" xfId="3" applyFont="1" applyAlignment="1"/>
    <xf numFmtId="0" fontId="26" fillId="0" borderId="0" xfId="3" applyFont="1" applyBorder="1" applyAlignment="1">
      <alignment vertical="center"/>
    </xf>
    <xf numFmtId="0" fontId="26" fillId="0" borderId="11" xfId="3" applyFont="1" applyBorder="1" applyAlignment="1">
      <alignment horizontal="center" vertical="center"/>
    </xf>
    <xf numFmtId="0" fontId="26" fillId="0" borderId="0" xfId="3" applyFont="1" applyBorder="1" applyAlignment="1"/>
    <xf numFmtId="0" fontId="6" fillId="0" borderId="0" xfId="3" applyBorder="1" applyAlignment="1">
      <alignment horizontal="left" vertical="center" indent="1"/>
    </xf>
    <xf numFmtId="0" fontId="6" fillId="0" borderId="0" xfId="3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Border="1" applyAlignment="1">
      <alignment vertical="center"/>
    </xf>
    <xf numFmtId="0" fontId="6" fillId="0" borderId="0" xfId="3" applyBorder="1" applyAlignment="1">
      <alignment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 indent="1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 indent="1"/>
    </xf>
    <xf numFmtId="0" fontId="33" fillId="0" borderId="0" xfId="3" applyFont="1" applyAlignment="1">
      <alignment horizontal="center" vertical="center"/>
    </xf>
    <xf numFmtId="0" fontId="34" fillId="0" borderId="0" xfId="3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5" fillId="0" borderId="0" xfId="3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6" fillId="0" borderId="7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6" fillId="0" borderId="0" xfId="3" applyAlignment="1">
      <alignment horizontal="center" vertical="center"/>
    </xf>
    <xf numFmtId="0" fontId="40" fillId="0" borderId="3" xfId="3" applyFont="1" applyBorder="1" applyAlignment="1"/>
    <xf numFmtId="0" fontId="26" fillId="0" borderId="3" xfId="3" applyFont="1" applyBorder="1" applyAlignment="1">
      <alignment horizontal="center" vertical="center"/>
    </xf>
    <xf numFmtId="0" fontId="40" fillId="0" borderId="10" xfId="3" applyFont="1" applyBorder="1" applyAlignment="1"/>
    <xf numFmtId="0" fontId="28" fillId="0" borderId="10" xfId="3" applyFont="1" applyBorder="1" applyAlignment="1"/>
    <xf numFmtId="0" fontId="40" fillId="0" borderId="0" xfId="3" applyFont="1" applyAlignment="1"/>
    <xf numFmtId="0" fontId="28" fillId="0" borderId="0" xfId="3" applyFont="1" applyAlignment="1"/>
    <xf numFmtId="0" fontId="27" fillId="0" borderId="0" xfId="3" applyFont="1" applyBorder="1" applyAlignment="1">
      <alignment vertical="center"/>
    </xf>
    <xf numFmtId="0" fontId="41" fillId="0" borderId="0" xfId="3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5" fillId="0" borderId="0" xfId="1" applyFont="1" applyAlignment="1" applyProtection="1">
      <alignment horizontal="right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5" fillId="2" borderId="5" xfId="1" applyFont="1" applyFill="1" applyBorder="1" applyAlignment="1" applyProtection="1">
      <alignment horizontal="center" vertical="center"/>
      <protection locked="0"/>
    </xf>
    <xf numFmtId="0" fontId="15" fillId="2" borderId="16" xfId="1" applyFont="1" applyFill="1" applyBorder="1" applyAlignment="1" applyProtection="1">
      <alignment horizontal="center" vertical="center"/>
      <protection locked="0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righ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1" fillId="0" borderId="4" xfId="1" applyFont="1" applyBorder="1" applyProtection="1">
      <protection locked="0"/>
    </xf>
    <xf numFmtId="0" fontId="11" fillId="0" borderId="3" xfId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0" borderId="3" xfId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1" applyBorder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left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protection locked="0"/>
    </xf>
    <xf numFmtId="0" fontId="21" fillId="0" borderId="0" xfId="1" applyFont="1" applyFill="1" applyAlignment="1" applyProtection="1">
      <alignment horizontal="left"/>
      <protection locked="0"/>
    </xf>
    <xf numFmtId="0" fontId="2" fillId="0" borderId="1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8" fillId="0" borderId="0" xfId="1" applyFont="1" applyProtection="1">
      <protection locked="0"/>
    </xf>
    <xf numFmtId="0" fontId="18" fillId="0" borderId="0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1" fillId="0" borderId="0" xfId="1" applyProtection="1"/>
    <xf numFmtId="0" fontId="2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25" fillId="0" borderId="0" xfId="1" applyFont="1" applyBorder="1" applyAlignment="1" applyProtection="1"/>
    <xf numFmtId="0" fontId="25" fillId="0" borderId="31" xfId="1" applyFont="1" applyBorder="1" applyAlignment="1" applyProtection="1"/>
    <xf numFmtId="0" fontId="43" fillId="0" borderId="0" xfId="1" applyFont="1" applyProtection="1"/>
    <xf numFmtId="0" fontId="7" fillId="0" borderId="0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vertical="center" wrapText="1"/>
    </xf>
    <xf numFmtId="0" fontId="1" fillId="0" borderId="0" xfId="1" applyBorder="1" applyProtection="1"/>
    <xf numFmtId="0" fontId="2" fillId="0" borderId="0" xfId="1" applyFont="1" applyProtection="1"/>
    <xf numFmtId="0" fontId="1" fillId="0" borderId="0" xfId="1" applyFill="1" applyBorder="1" applyProtection="1"/>
    <xf numFmtId="0" fontId="2" fillId="0" borderId="19" xfId="1" applyFont="1" applyBorder="1" applyAlignment="1" applyProtection="1">
      <alignment horizontal="center"/>
    </xf>
    <xf numFmtId="0" fontId="2" fillId="0" borderId="19" xfId="1" applyFont="1" applyBorder="1" applyProtection="1"/>
    <xf numFmtId="0" fontId="2" fillId="0" borderId="0" xfId="1" applyFont="1" applyBorder="1" applyProtection="1"/>
    <xf numFmtId="0" fontId="23" fillId="0" borderId="0" xfId="1" applyFont="1" applyProtection="1"/>
    <xf numFmtId="0" fontId="8" fillId="0" borderId="0" xfId="1" applyFont="1" applyProtection="1"/>
    <xf numFmtId="0" fontId="1" fillId="0" borderId="19" xfId="1" applyBorder="1" applyAlignment="1" applyProtection="1">
      <alignment horizontal="center"/>
    </xf>
    <xf numFmtId="0" fontId="1" fillId="0" borderId="19" xfId="1" applyBorder="1" applyProtection="1"/>
    <xf numFmtId="0" fontId="19" fillId="0" borderId="0" xfId="1" applyFont="1" applyBorder="1" applyProtection="1"/>
    <xf numFmtId="0" fontId="1" fillId="0" borderId="0" xfId="1" applyAlignment="1" applyProtection="1">
      <alignment horizontal="center"/>
    </xf>
    <xf numFmtId="0" fontId="8" fillId="0" borderId="0" xfId="1" applyFont="1" applyBorder="1" applyProtection="1"/>
    <xf numFmtId="0" fontId="1" fillId="0" borderId="0" xfId="1" applyFill="1" applyBorder="1" applyAlignment="1" applyProtection="1">
      <alignment horizontal="center"/>
    </xf>
    <xf numFmtId="0" fontId="23" fillId="0" borderId="0" xfId="1" applyFont="1" applyBorder="1" applyProtection="1"/>
    <xf numFmtId="0" fontId="1" fillId="0" borderId="0" xfId="1" applyBorder="1" applyAlignment="1" applyProtection="1">
      <alignment horizontal="center"/>
    </xf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2" fillId="0" borderId="0" xfId="1" applyFont="1" applyProtection="1"/>
    <xf numFmtId="0" fontId="10" fillId="0" borderId="10" xfId="1" applyFont="1" applyBorder="1" applyAlignment="1" applyProtection="1">
      <alignment horizontal="center"/>
    </xf>
    <xf numFmtId="0" fontId="11" fillId="0" borderId="3" xfId="1" applyFont="1" applyBorder="1" applyAlignment="1" applyProtection="1">
      <alignment horizontal="center"/>
    </xf>
    <xf numFmtId="0" fontId="20" fillId="7" borderId="1" xfId="1" applyFont="1" applyFill="1" applyBorder="1" applyAlignment="1" applyProtection="1">
      <alignment vertical="center"/>
      <protection locked="0"/>
    </xf>
    <xf numFmtId="0" fontId="18" fillId="8" borderId="20" xfId="1" applyFont="1" applyFill="1" applyBorder="1" applyProtection="1">
      <protection locked="0"/>
    </xf>
    <xf numFmtId="0" fontId="18" fillId="8" borderId="4" xfId="1" applyFont="1" applyFill="1" applyBorder="1" applyProtection="1">
      <protection locked="0"/>
    </xf>
    <xf numFmtId="0" fontId="20" fillId="9" borderId="1" xfId="1" applyFont="1" applyFill="1" applyBorder="1" applyAlignment="1" applyProtection="1">
      <alignment vertical="center"/>
      <protection locked="0"/>
    </xf>
    <xf numFmtId="0" fontId="18" fillId="10" borderId="20" xfId="1" applyFont="1" applyFill="1" applyBorder="1" applyProtection="1">
      <protection locked="0"/>
    </xf>
    <xf numFmtId="0" fontId="18" fillId="10" borderId="4" xfId="1" applyFont="1" applyFill="1" applyBorder="1" applyProtection="1">
      <protection locked="0"/>
    </xf>
    <xf numFmtId="0" fontId="20" fillId="11" borderId="1" xfId="1" applyFont="1" applyFill="1" applyBorder="1" applyAlignment="1" applyProtection="1">
      <alignment vertical="center"/>
      <protection locked="0"/>
    </xf>
    <xf numFmtId="0" fontId="18" fillId="12" borderId="20" xfId="1" applyFont="1" applyFill="1" applyBorder="1" applyProtection="1">
      <protection locked="0"/>
    </xf>
    <xf numFmtId="0" fontId="18" fillId="12" borderId="4" xfId="1" applyFont="1" applyFill="1" applyBorder="1" applyProtection="1">
      <protection locked="0"/>
    </xf>
    <xf numFmtId="0" fontId="20" fillId="13" borderId="1" xfId="1" applyFont="1" applyFill="1" applyBorder="1" applyAlignment="1" applyProtection="1">
      <alignment vertical="center"/>
      <protection locked="0"/>
    </xf>
    <xf numFmtId="0" fontId="18" fillId="14" borderId="20" xfId="1" applyFont="1" applyFill="1" applyBorder="1" applyProtection="1">
      <protection locked="0"/>
    </xf>
    <xf numFmtId="0" fontId="18" fillId="14" borderId="4" xfId="1" applyFont="1" applyFill="1" applyBorder="1" applyProtection="1">
      <protection locked="0"/>
    </xf>
    <xf numFmtId="0" fontId="20" fillId="15" borderId="4" xfId="1" applyFont="1" applyFill="1" applyBorder="1" applyProtection="1">
      <protection locked="0"/>
    </xf>
    <xf numFmtId="0" fontId="18" fillId="15" borderId="20" xfId="1" applyFont="1" applyFill="1" applyBorder="1" applyProtection="1">
      <protection locked="0"/>
    </xf>
    <xf numFmtId="0" fontId="20" fillId="16" borderId="1" xfId="1" applyFont="1" applyFill="1" applyBorder="1" applyAlignment="1" applyProtection="1">
      <alignment vertical="center"/>
      <protection locked="0"/>
    </xf>
    <xf numFmtId="0" fontId="18" fillId="15" borderId="4" xfId="1" applyFont="1" applyFill="1" applyBorder="1" applyProtection="1">
      <protection locked="0"/>
    </xf>
    <xf numFmtId="0" fontId="20" fillId="17" borderId="1" xfId="1" applyFont="1" applyFill="1" applyBorder="1" applyAlignment="1" applyProtection="1">
      <alignment vertical="center"/>
      <protection locked="0"/>
    </xf>
    <xf numFmtId="0" fontId="18" fillId="18" borderId="20" xfId="1" applyFont="1" applyFill="1" applyBorder="1" applyProtection="1">
      <protection locked="0"/>
    </xf>
    <xf numFmtId="0" fontId="18" fillId="18" borderId="4" xfId="1" applyFont="1" applyFill="1" applyBorder="1" applyProtection="1">
      <protection locked="0"/>
    </xf>
    <xf numFmtId="0" fontId="20" fillId="19" borderId="1" xfId="1" applyFont="1" applyFill="1" applyBorder="1" applyAlignment="1" applyProtection="1">
      <alignment vertical="center"/>
      <protection locked="0"/>
    </xf>
    <xf numFmtId="0" fontId="18" fillId="20" borderId="20" xfId="1" applyFont="1" applyFill="1" applyBorder="1" applyProtection="1">
      <protection locked="0"/>
    </xf>
    <xf numFmtId="0" fontId="18" fillId="20" borderId="4" xfId="1" applyFont="1" applyFill="1" applyBorder="1" applyProtection="1">
      <protection locked="0"/>
    </xf>
    <xf numFmtId="0" fontId="20" fillId="21" borderId="4" xfId="1" applyFont="1" applyFill="1" applyBorder="1" applyProtection="1">
      <protection locked="0"/>
    </xf>
    <xf numFmtId="0" fontId="18" fillId="21" borderId="20" xfId="1" applyFont="1" applyFill="1" applyBorder="1" applyProtection="1">
      <protection locked="0"/>
    </xf>
    <xf numFmtId="0" fontId="20" fillId="22" borderId="1" xfId="1" applyFont="1" applyFill="1" applyBorder="1" applyAlignment="1" applyProtection="1">
      <alignment vertical="center"/>
      <protection locked="0"/>
    </xf>
    <xf numFmtId="0" fontId="18" fillId="21" borderId="4" xfId="1" applyFont="1" applyFill="1" applyBorder="1" applyProtection="1">
      <protection locked="0"/>
    </xf>
    <xf numFmtId="0" fontId="1" fillId="0" borderId="18" xfId="1" applyFont="1" applyBorder="1" applyAlignment="1" applyProtection="1">
      <alignment horizontal="center"/>
      <protection locked="0"/>
    </xf>
    <xf numFmtId="0" fontId="1" fillId="0" borderId="18" xfId="1" applyFont="1" applyBorder="1" applyProtection="1">
      <protection locked="0"/>
    </xf>
    <xf numFmtId="0" fontId="1" fillId="0" borderId="11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/>
      <protection locked="0"/>
    </xf>
    <xf numFmtId="0" fontId="20" fillId="7" borderId="33" xfId="1" applyFont="1" applyFill="1" applyBorder="1" applyAlignment="1" applyProtection="1">
      <alignment vertical="center"/>
      <protection locked="0"/>
    </xf>
    <xf numFmtId="0" fontId="18" fillId="8" borderId="33" xfId="1" applyFont="1" applyFill="1" applyBorder="1" applyProtection="1">
      <protection locked="0"/>
    </xf>
    <xf numFmtId="0" fontId="18" fillId="8" borderId="34" xfId="1" applyFont="1" applyFill="1" applyBorder="1" applyProtection="1">
      <protection locked="0"/>
    </xf>
    <xf numFmtId="0" fontId="1" fillId="0" borderId="37" xfId="1" applyBorder="1" applyAlignment="1" applyProtection="1">
      <alignment horizontal="center"/>
      <protection locked="0"/>
    </xf>
    <xf numFmtId="0" fontId="1" fillId="0" borderId="39" xfId="1" applyFont="1" applyBorder="1" applyAlignment="1" applyProtection="1">
      <alignment horizontal="center"/>
      <protection locked="0"/>
    </xf>
    <xf numFmtId="0" fontId="1" fillId="0" borderId="41" xfId="1" applyBorder="1" applyAlignment="1" applyProtection="1">
      <alignment horizontal="center"/>
      <protection locked="0"/>
    </xf>
    <xf numFmtId="0" fontId="20" fillId="7" borderId="42" xfId="1" applyFont="1" applyFill="1" applyBorder="1" applyAlignment="1" applyProtection="1">
      <alignment vertical="center"/>
      <protection locked="0"/>
    </xf>
    <xf numFmtId="0" fontId="18" fillId="8" borderId="43" xfId="1" applyFont="1" applyFill="1" applyBorder="1" applyProtection="1">
      <protection locked="0"/>
    </xf>
    <xf numFmtId="0" fontId="18" fillId="8" borderId="44" xfId="1" applyFont="1" applyFill="1" applyBorder="1" applyProtection="1">
      <protection locked="0"/>
    </xf>
    <xf numFmtId="0" fontId="1" fillId="0" borderId="32" xfId="1" applyBorder="1" applyAlignment="1" applyProtection="1">
      <alignment horizontal="center"/>
      <protection locked="0"/>
    </xf>
    <xf numFmtId="0" fontId="20" fillId="9" borderId="33" xfId="1" applyFont="1" applyFill="1" applyBorder="1" applyAlignment="1" applyProtection="1">
      <alignment vertical="center"/>
      <protection locked="0"/>
    </xf>
    <xf numFmtId="0" fontId="18" fillId="10" borderId="33" xfId="1" applyFont="1" applyFill="1" applyBorder="1" applyProtection="1">
      <protection locked="0"/>
    </xf>
    <xf numFmtId="0" fontId="18" fillId="10" borderId="34" xfId="1" applyFont="1" applyFill="1" applyBorder="1" applyProtection="1">
      <protection locked="0"/>
    </xf>
    <xf numFmtId="0" fontId="20" fillId="9" borderId="42" xfId="1" applyFont="1" applyFill="1" applyBorder="1" applyAlignment="1" applyProtection="1">
      <alignment vertical="center"/>
      <protection locked="0"/>
    </xf>
    <xf numFmtId="0" fontId="18" fillId="10" borderId="43" xfId="1" applyFont="1" applyFill="1" applyBorder="1" applyProtection="1">
      <protection locked="0"/>
    </xf>
    <xf numFmtId="0" fontId="20" fillId="13" borderId="33" xfId="1" applyFont="1" applyFill="1" applyBorder="1" applyAlignment="1" applyProtection="1">
      <alignment vertical="center"/>
      <protection locked="0"/>
    </xf>
    <xf numFmtId="0" fontId="18" fillId="14" borderId="33" xfId="1" applyFont="1" applyFill="1" applyBorder="1" applyProtection="1">
      <protection locked="0"/>
    </xf>
    <xf numFmtId="0" fontId="18" fillId="14" borderId="34" xfId="1" applyFont="1" applyFill="1" applyBorder="1" applyProtection="1">
      <protection locked="0"/>
    </xf>
    <xf numFmtId="0" fontId="20" fillId="14" borderId="44" xfId="1" applyFont="1" applyFill="1" applyBorder="1" applyProtection="1">
      <protection locked="0"/>
    </xf>
    <xf numFmtId="0" fontId="18" fillId="14" borderId="43" xfId="1" applyFont="1" applyFill="1" applyBorder="1" applyProtection="1">
      <protection locked="0"/>
    </xf>
    <xf numFmtId="0" fontId="18" fillId="14" borderId="44" xfId="1" applyFont="1" applyFill="1" applyBorder="1" applyProtection="1">
      <protection locked="0"/>
    </xf>
    <xf numFmtId="0" fontId="20" fillId="12" borderId="34" xfId="1" applyFont="1" applyFill="1" applyBorder="1" applyProtection="1">
      <protection locked="0"/>
    </xf>
    <xf numFmtId="0" fontId="18" fillId="12" borderId="33" xfId="1" applyFont="1" applyFill="1" applyBorder="1" applyProtection="1">
      <protection locked="0"/>
    </xf>
    <xf numFmtId="0" fontId="18" fillId="12" borderId="34" xfId="1" applyFont="1" applyFill="1" applyBorder="1" applyProtection="1">
      <protection locked="0"/>
    </xf>
    <xf numFmtId="0" fontId="1" fillId="0" borderId="37" xfId="1" applyFont="1" applyBorder="1" applyAlignment="1" applyProtection="1">
      <alignment horizontal="center"/>
      <protection locked="0"/>
    </xf>
    <xf numFmtId="0" fontId="1" fillId="0" borderId="41" xfId="1" applyFont="1" applyBorder="1" applyAlignment="1" applyProtection="1">
      <alignment horizontal="center"/>
      <protection locked="0"/>
    </xf>
    <xf numFmtId="0" fontId="20" fillId="12" borderId="44" xfId="1" applyFont="1" applyFill="1" applyBorder="1" applyProtection="1">
      <protection locked="0"/>
    </xf>
    <xf numFmtId="0" fontId="18" fillId="12" borderId="43" xfId="1" applyFont="1" applyFill="1" applyBorder="1" applyProtection="1">
      <protection locked="0"/>
    </xf>
    <xf numFmtId="0" fontId="18" fillId="12" borderId="44" xfId="1" applyFont="1" applyFill="1" applyBorder="1" applyProtection="1">
      <protection locked="0"/>
    </xf>
    <xf numFmtId="0" fontId="20" fillId="15" borderId="34" xfId="1" applyFont="1" applyFill="1" applyBorder="1" applyProtection="1">
      <protection locked="0"/>
    </xf>
    <xf numFmtId="0" fontId="18" fillId="15" borderId="33" xfId="1" applyFont="1" applyFill="1" applyBorder="1" applyProtection="1">
      <protection locked="0"/>
    </xf>
    <xf numFmtId="0" fontId="18" fillId="15" borderId="34" xfId="1" applyFont="1" applyFill="1" applyBorder="1" applyProtection="1">
      <protection locked="0"/>
    </xf>
    <xf numFmtId="0" fontId="20" fillId="15" borderId="44" xfId="1" applyFont="1" applyFill="1" applyBorder="1" applyProtection="1">
      <protection locked="0"/>
    </xf>
    <xf numFmtId="0" fontId="18" fillId="15" borderId="43" xfId="1" applyFont="1" applyFill="1" applyBorder="1" applyProtection="1">
      <protection locked="0"/>
    </xf>
    <xf numFmtId="0" fontId="18" fillId="15" borderId="44" xfId="1" applyFont="1" applyFill="1" applyBorder="1" applyProtection="1">
      <protection locked="0"/>
    </xf>
    <xf numFmtId="0" fontId="20" fillId="19" borderId="33" xfId="1" applyFont="1" applyFill="1" applyBorder="1" applyAlignment="1" applyProtection="1">
      <alignment vertical="center"/>
      <protection locked="0"/>
    </xf>
    <xf numFmtId="0" fontId="18" fillId="20" borderId="33" xfId="1" applyFont="1" applyFill="1" applyBorder="1" applyProtection="1">
      <protection locked="0"/>
    </xf>
    <xf numFmtId="0" fontId="18" fillId="20" borderId="34" xfId="1" applyFont="1" applyFill="1" applyBorder="1" applyProtection="1">
      <protection locked="0"/>
    </xf>
    <xf numFmtId="0" fontId="20" fillId="20" borderId="44" xfId="1" applyFont="1" applyFill="1" applyBorder="1" applyProtection="1">
      <protection locked="0"/>
    </xf>
    <xf numFmtId="0" fontId="18" fillId="20" borderId="43" xfId="1" applyFont="1" applyFill="1" applyBorder="1" applyProtection="1">
      <protection locked="0"/>
    </xf>
    <xf numFmtId="0" fontId="18" fillId="20" borderId="44" xfId="1" applyFont="1" applyFill="1" applyBorder="1" applyProtection="1">
      <protection locked="0"/>
    </xf>
    <xf numFmtId="0" fontId="20" fillId="18" borderId="34" xfId="1" applyFont="1" applyFill="1" applyBorder="1" applyProtection="1">
      <protection locked="0"/>
    </xf>
    <xf numFmtId="0" fontId="18" fillId="18" borderId="33" xfId="1" applyFont="1" applyFill="1" applyBorder="1" applyProtection="1">
      <protection locked="0"/>
    </xf>
    <xf numFmtId="0" fontId="18" fillId="18" borderId="34" xfId="1" applyFont="1" applyFill="1" applyBorder="1" applyProtection="1">
      <protection locked="0"/>
    </xf>
    <xf numFmtId="0" fontId="20" fillId="18" borderId="44" xfId="1" applyFont="1" applyFill="1" applyBorder="1" applyProtection="1">
      <protection locked="0"/>
    </xf>
    <xf numFmtId="0" fontId="18" fillId="18" borderId="43" xfId="1" applyFont="1" applyFill="1" applyBorder="1" applyProtection="1">
      <protection locked="0"/>
    </xf>
    <xf numFmtId="0" fontId="18" fillId="18" borderId="44" xfId="1" applyFont="1" applyFill="1" applyBorder="1" applyProtection="1">
      <protection locked="0"/>
    </xf>
    <xf numFmtId="0" fontId="20" fillId="21" borderId="34" xfId="1" applyFont="1" applyFill="1" applyBorder="1" applyProtection="1">
      <protection locked="0"/>
    </xf>
    <xf numFmtId="0" fontId="18" fillId="21" borderId="33" xfId="1" applyFont="1" applyFill="1" applyBorder="1" applyProtection="1">
      <protection locked="0"/>
    </xf>
    <xf numFmtId="0" fontId="18" fillId="21" borderId="34" xfId="1" applyFont="1" applyFill="1" applyBorder="1" applyProtection="1">
      <protection locked="0"/>
    </xf>
    <xf numFmtId="0" fontId="20" fillId="21" borderId="44" xfId="1" applyFont="1" applyFill="1" applyBorder="1" applyProtection="1">
      <protection locked="0"/>
    </xf>
    <xf numFmtId="0" fontId="18" fillId="21" borderId="43" xfId="1" applyFont="1" applyFill="1" applyBorder="1" applyProtection="1">
      <protection locked="0"/>
    </xf>
    <xf numFmtId="0" fontId="18" fillId="21" borderId="44" xfId="1" applyFont="1" applyFill="1" applyBorder="1" applyProtection="1">
      <protection locked="0"/>
    </xf>
    <xf numFmtId="0" fontId="18" fillId="8" borderId="33" xfId="1" applyFont="1" applyFill="1" applyBorder="1" applyProtection="1"/>
    <xf numFmtId="0" fontId="18" fillId="8" borderId="20" xfId="1" applyFont="1" applyFill="1" applyBorder="1" applyProtection="1"/>
    <xf numFmtId="0" fontId="18" fillId="8" borderId="43" xfId="1" applyFont="1" applyFill="1" applyBorder="1" applyProtection="1"/>
    <xf numFmtId="0" fontId="18" fillId="10" borderId="33" xfId="1" applyFont="1" applyFill="1" applyBorder="1" applyProtection="1"/>
    <xf numFmtId="0" fontId="18" fillId="10" borderId="20" xfId="1" applyFont="1" applyFill="1" applyBorder="1" applyProtection="1"/>
    <xf numFmtId="0" fontId="18" fillId="10" borderId="43" xfId="1" applyFont="1" applyFill="1" applyBorder="1" applyProtection="1"/>
    <xf numFmtId="0" fontId="18" fillId="14" borderId="33" xfId="1" applyFont="1" applyFill="1" applyBorder="1" applyProtection="1"/>
    <xf numFmtId="0" fontId="18" fillId="14" borderId="20" xfId="1" applyFont="1" applyFill="1" applyBorder="1" applyProtection="1"/>
    <xf numFmtId="0" fontId="18" fillId="14" borderId="43" xfId="1" applyFont="1" applyFill="1" applyBorder="1" applyProtection="1"/>
    <xf numFmtId="0" fontId="18" fillId="12" borderId="33" xfId="1" applyFont="1" applyFill="1" applyBorder="1" applyProtection="1"/>
    <xf numFmtId="0" fontId="18" fillId="12" borderId="20" xfId="1" applyFont="1" applyFill="1" applyBorder="1" applyProtection="1"/>
    <xf numFmtId="0" fontId="18" fillId="12" borderId="43" xfId="1" applyFont="1" applyFill="1" applyBorder="1" applyProtection="1"/>
    <xf numFmtId="0" fontId="18" fillId="15" borderId="33" xfId="1" applyFont="1" applyFill="1" applyBorder="1" applyProtection="1"/>
    <xf numFmtId="0" fontId="18" fillId="15" borderId="20" xfId="1" applyFont="1" applyFill="1" applyBorder="1" applyProtection="1"/>
    <xf numFmtId="0" fontId="18" fillId="15" borderId="43" xfId="1" applyFont="1" applyFill="1" applyBorder="1" applyProtection="1"/>
    <xf numFmtId="0" fontId="18" fillId="20" borderId="33" xfId="1" applyFont="1" applyFill="1" applyBorder="1" applyProtection="1"/>
    <xf numFmtId="0" fontId="18" fillId="20" borderId="20" xfId="1" applyFont="1" applyFill="1" applyBorder="1" applyProtection="1"/>
    <xf numFmtId="0" fontId="18" fillId="20" borderId="43" xfId="1" applyFont="1" applyFill="1" applyBorder="1" applyProtection="1"/>
    <xf numFmtId="0" fontId="18" fillId="18" borderId="33" xfId="1" applyFont="1" applyFill="1" applyBorder="1" applyProtection="1"/>
    <xf numFmtId="0" fontId="18" fillId="18" borderId="20" xfId="1" applyFont="1" applyFill="1" applyBorder="1" applyProtection="1"/>
    <xf numFmtId="0" fontId="18" fillId="18" borderId="43" xfId="1" applyFont="1" applyFill="1" applyBorder="1" applyProtection="1"/>
    <xf numFmtId="0" fontId="18" fillId="21" borderId="33" xfId="1" applyFont="1" applyFill="1" applyBorder="1" applyProtection="1"/>
    <xf numFmtId="0" fontId="18" fillId="21" borderId="20" xfId="1" applyFont="1" applyFill="1" applyBorder="1" applyProtection="1"/>
    <xf numFmtId="0" fontId="18" fillId="21" borderId="43" xfId="1" applyFont="1" applyFill="1" applyBorder="1" applyProtection="1"/>
    <xf numFmtId="0" fontId="18" fillId="10" borderId="44" xfId="1" applyFont="1" applyFill="1" applyBorder="1" applyProtection="1"/>
    <xf numFmtId="0" fontId="47" fillId="24" borderId="11" xfId="1" applyFont="1" applyFill="1" applyBorder="1" applyAlignment="1" applyProtection="1">
      <alignment horizontal="right"/>
      <protection locked="0"/>
    </xf>
    <xf numFmtId="0" fontId="47" fillId="24" borderId="10" xfId="1" applyFont="1" applyFill="1" applyBorder="1" applyAlignment="1" applyProtection="1">
      <alignment horizontal="center"/>
    </xf>
    <xf numFmtId="0" fontId="47" fillId="24" borderId="9" xfId="1" applyFont="1" applyFill="1" applyBorder="1" applyAlignment="1" applyProtection="1">
      <alignment horizontal="left"/>
      <protection locked="0"/>
    </xf>
    <xf numFmtId="0" fontId="48" fillId="24" borderId="4" xfId="1" applyFont="1" applyFill="1" applyBorder="1" applyProtection="1">
      <protection locked="0"/>
    </xf>
    <xf numFmtId="0" fontId="48" fillId="24" borderId="3" xfId="1" applyFont="1" applyFill="1" applyBorder="1" applyAlignment="1" applyProtection="1">
      <alignment horizontal="center"/>
    </xf>
    <xf numFmtId="0" fontId="48" fillId="24" borderId="2" xfId="1" applyFont="1" applyFill="1" applyBorder="1" applyAlignment="1" applyProtection="1">
      <alignment horizontal="left"/>
      <protection locked="0"/>
    </xf>
    <xf numFmtId="0" fontId="48" fillId="24" borderId="3" xfId="1" applyFont="1" applyFill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0" fontId="21" fillId="0" borderId="0" xfId="1" applyFont="1" applyFill="1" applyAlignment="1" applyProtection="1">
      <alignment horizontal="center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14" fontId="1" fillId="0" borderId="0" xfId="1" applyNumberFormat="1" applyBorder="1" applyAlignment="1">
      <alignment horizontal="center"/>
    </xf>
    <xf numFmtId="0" fontId="1" fillId="5" borderId="5" xfId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14" fontId="1" fillId="5" borderId="5" xfId="1" applyNumberFormat="1" applyFill="1" applyBorder="1" applyAlignment="1">
      <alignment horizontal="center" vertical="center"/>
    </xf>
    <xf numFmtId="0" fontId="1" fillId="0" borderId="17" xfId="1" applyFont="1" applyBorder="1" applyAlignment="1" applyProtection="1">
      <alignment horizontal="center"/>
      <protection locked="0"/>
    </xf>
    <xf numFmtId="0" fontId="18" fillId="8" borderId="35" xfId="1" applyFont="1" applyFill="1" applyBorder="1" applyAlignment="1" applyProtection="1">
      <alignment horizontal="center"/>
    </xf>
    <xf numFmtId="0" fontId="18" fillId="8" borderId="36" xfId="1" applyFont="1" applyFill="1" applyBorder="1" applyAlignment="1" applyProtection="1">
      <alignment horizontal="center"/>
    </xf>
    <xf numFmtId="0" fontId="18" fillId="8" borderId="13" xfId="1" applyFont="1" applyFill="1" applyBorder="1" applyAlignment="1" applyProtection="1">
      <alignment horizontal="center"/>
    </xf>
    <xf numFmtId="0" fontId="18" fillId="8" borderId="38" xfId="1" applyFont="1" applyFill="1" applyBorder="1" applyAlignment="1" applyProtection="1">
      <alignment horizontal="center"/>
    </xf>
    <xf numFmtId="0" fontId="18" fillId="8" borderId="19" xfId="1" applyFont="1" applyFill="1" applyBorder="1" applyAlignment="1" applyProtection="1">
      <alignment horizontal="center"/>
    </xf>
    <xf numFmtId="0" fontId="18" fillId="8" borderId="40" xfId="1" applyFont="1" applyFill="1" applyBorder="1" applyAlignment="1" applyProtection="1">
      <alignment horizontal="center"/>
    </xf>
    <xf numFmtId="0" fontId="18" fillId="8" borderId="45" xfId="1" applyFont="1" applyFill="1" applyBorder="1" applyAlignment="1" applyProtection="1">
      <alignment horizontal="center"/>
    </xf>
    <xf numFmtId="0" fontId="18" fillId="8" borderId="46" xfId="1" applyFont="1" applyFill="1" applyBorder="1" applyAlignment="1" applyProtection="1">
      <alignment horizontal="center"/>
    </xf>
    <xf numFmtId="0" fontId="18" fillId="12" borderId="19" xfId="1" applyFont="1" applyFill="1" applyBorder="1" applyAlignment="1" applyProtection="1">
      <alignment horizontal="center"/>
    </xf>
    <xf numFmtId="0" fontId="18" fillId="12" borderId="40" xfId="1" applyFont="1" applyFill="1" applyBorder="1" applyAlignment="1" applyProtection="1">
      <alignment horizontal="center"/>
    </xf>
    <xf numFmtId="0" fontId="18" fillId="12" borderId="45" xfId="1" applyFont="1" applyFill="1" applyBorder="1" applyAlignment="1" applyProtection="1">
      <alignment horizontal="center"/>
    </xf>
    <xf numFmtId="0" fontId="18" fillId="12" borderId="46" xfId="1" applyFont="1" applyFill="1" applyBorder="1" applyAlignment="1" applyProtection="1">
      <alignment horizontal="center"/>
    </xf>
    <xf numFmtId="0" fontId="18" fillId="10" borderId="35" xfId="1" applyFont="1" applyFill="1" applyBorder="1" applyAlignment="1" applyProtection="1">
      <alignment horizontal="center"/>
    </xf>
    <xf numFmtId="0" fontId="18" fillId="10" borderId="36" xfId="1" applyFont="1" applyFill="1" applyBorder="1" applyAlignment="1" applyProtection="1">
      <alignment horizontal="center"/>
    </xf>
    <xf numFmtId="0" fontId="18" fillId="14" borderId="45" xfId="1" applyFont="1" applyFill="1" applyBorder="1" applyAlignment="1" applyProtection="1">
      <alignment horizontal="center"/>
    </xf>
    <xf numFmtId="0" fontId="18" fillId="14" borderId="46" xfId="1" applyFont="1" applyFill="1" applyBorder="1" applyAlignment="1" applyProtection="1">
      <alignment horizontal="center"/>
    </xf>
    <xf numFmtId="0" fontId="18" fillId="12" borderId="35" xfId="1" applyFont="1" applyFill="1" applyBorder="1" applyAlignment="1" applyProtection="1">
      <alignment horizontal="center"/>
    </xf>
    <xf numFmtId="0" fontId="18" fillId="12" borderId="36" xfId="1" applyFont="1" applyFill="1" applyBorder="1" applyAlignment="1" applyProtection="1">
      <alignment horizontal="center"/>
    </xf>
    <xf numFmtId="0" fontId="18" fillId="10" borderId="19" xfId="1" applyFont="1" applyFill="1" applyBorder="1" applyAlignment="1" applyProtection="1">
      <alignment horizontal="center"/>
    </xf>
    <xf numFmtId="0" fontId="18" fillId="10" borderId="40" xfId="1" applyFont="1" applyFill="1" applyBorder="1" applyAlignment="1" applyProtection="1">
      <alignment horizontal="center"/>
    </xf>
    <xf numFmtId="0" fontId="18" fillId="10" borderId="13" xfId="1" applyFont="1" applyFill="1" applyBorder="1" applyAlignment="1" applyProtection="1">
      <alignment horizontal="center"/>
    </xf>
    <xf numFmtId="0" fontId="18" fillId="10" borderId="38" xfId="1" applyFont="1" applyFill="1" applyBorder="1" applyAlignment="1" applyProtection="1">
      <alignment horizontal="center"/>
    </xf>
    <xf numFmtId="0" fontId="18" fillId="10" borderId="47" xfId="1" applyFont="1" applyFill="1" applyBorder="1" applyAlignment="1" applyProtection="1">
      <alignment horizontal="center"/>
    </xf>
    <xf numFmtId="0" fontId="18" fillId="10" borderId="48" xfId="1" applyFont="1" applyFill="1" applyBorder="1" applyAlignment="1" applyProtection="1">
      <alignment horizontal="center"/>
    </xf>
    <xf numFmtId="0" fontId="18" fillId="14" borderId="35" xfId="1" applyFont="1" applyFill="1" applyBorder="1" applyAlignment="1" applyProtection="1">
      <alignment horizontal="center"/>
    </xf>
    <xf numFmtId="0" fontId="18" fillId="14" borderId="36" xfId="1" applyFont="1" applyFill="1" applyBorder="1" applyAlignment="1" applyProtection="1">
      <alignment horizontal="center"/>
    </xf>
    <xf numFmtId="0" fontId="18" fillId="14" borderId="19" xfId="1" applyFont="1" applyFill="1" applyBorder="1" applyAlignment="1" applyProtection="1">
      <alignment horizontal="center"/>
    </xf>
    <xf numFmtId="0" fontId="18" fillId="14" borderId="40" xfId="1" applyFont="1" applyFill="1" applyBorder="1" applyAlignment="1" applyProtection="1">
      <alignment horizontal="center"/>
    </xf>
    <xf numFmtId="0" fontId="18" fillId="15" borderId="35" xfId="1" applyFont="1" applyFill="1" applyBorder="1" applyAlignment="1" applyProtection="1">
      <alignment horizontal="center"/>
    </xf>
    <xf numFmtId="0" fontId="18" fillId="15" borderId="36" xfId="1" applyFont="1" applyFill="1" applyBorder="1" applyAlignment="1" applyProtection="1">
      <alignment horizontal="center"/>
    </xf>
    <xf numFmtId="0" fontId="18" fillId="15" borderId="19" xfId="1" applyFont="1" applyFill="1" applyBorder="1" applyAlignment="1" applyProtection="1">
      <alignment horizontal="center"/>
    </xf>
    <xf numFmtId="0" fontId="18" fillId="15" borderId="40" xfId="1" applyFont="1" applyFill="1" applyBorder="1" applyAlignment="1" applyProtection="1">
      <alignment horizontal="center"/>
    </xf>
    <xf numFmtId="0" fontId="18" fillId="15" borderId="45" xfId="1" applyFont="1" applyFill="1" applyBorder="1" applyAlignment="1" applyProtection="1">
      <alignment horizontal="center"/>
    </xf>
    <xf numFmtId="0" fontId="18" fillId="15" borderId="46" xfId="1" applyFont="1" applyFill="1" applyBorder="1" applyAlignment="1" applyProtection="1">
      <alignment horizontal="center"/>
    </xf>
    <xf numFmtId="0" fontId="18" fillId="20" borderId="35" xfId="1" applyFont="1" applyFill="1" applyBorder="1" applyAlignment="1" applyProtection="1">
      <alignment horizontal="center"/>
    </xf>
    <xf numFmtId="0" fontId="18" fillId="20" borderId="36" xfId="1" applyFont="1" applyFill="1" applyBorder="1" applyAlignment="1" applyProtection="1">
      <alignment horizontal="center"/>
    </xf>
    <xf numFmtId="0" fontId="18" fillId="20" borderId="19" xfId="1" applyFont="1" applyFill="1" applyBorder="1" applyAlignment="1" applyProtection="1">
      <alignment horizontal="center"/>
    </xf>
    <xf numFmtId="0" fontId="18" fillId="20" borderId="40" xfId="1" applyFont="1" applyFill="1" applyBorder="1" applyAlignment="1" applyProtection="1">
      <alignment horizontal="center"/>
    </xf>
    <xf numFmtId="0" fontId="18" fillId="20" borderId="45" xfId="1" applyFont="1" applyFill="1" applyBorder="1" applyAlignment="1" applyProtection="1">
      <alignment horizontal="center"/>
    </xf>
    <xf numFmtId="0" fontId="18" fillId="20" borderId="46" xfId="1" applyFont="1" applyFill="1" applyBorder="1" applyAlignment="1" applyProtection="1">
      <alignment horizontal="center"/>
    </xf>
    <xf numFmtId="0" fontId="18" fillId="18" borderId="35" xfId="1" applyFont="1" applyFill="1" applyBorder="1" applyAlignment="1" applyProtection="1">
      <alignment horizontal="center"/>
    </xf>
    <xf numFmtId="0" fontId="18" fillId="18" borderId="36" xfId="1" applyFont="1" applyFill="1" applyBorder="1" applyAlignment="1" applyProtection="1">
      <alignment horizontal="center"/>
    </xf>
    <xf numFmtId="0" fontId="18" fillId="18" borderId="19" xfId="1" applyFont="1" applyFill="1" applyBorder="1" applyAlignment="1" applyProtection="1">
      <alignment horizontal="center"/>
    </xf>
    <xf numFmtId="0" fontId="18" fillId="18" borderId="40" xfId="1" applyFont="1" applyFill="1" applyBorder="1" applyAlignment="1" applyProtection="1">
      <alignment horizontal="center"/>
    </xf>
    <xf numFmtId="0" fontId="18" fillId="21" borderId="45" xfId="1" applyFont="1" applyFill="1" applyBorder="1" applyAlignment="1" applyProtection="1">
      <alignment horizontal="center"/>
    </xf>
    <xf numFmtId="0" fontId="18" fillId="21" borderId="46" xfId="1" applyFont="1" applyFill="1" applyBorder="1" applyAlignment="1" applyProtection="1">
      <alignment horizontal="center"/>
    </xf>
    <xf numFmtId="0" fontId="18" fillId="18" borderId="45" xfId="1" applyFont="1" applyFill="1" applyBorder="1" applyAlignment="1" applyProtection="1">
      <alignment horizontal="center"/>
    </xf>
    <xf numFmtId="0" fontId="18" fillId="18" borderId="46" xfId="1" applyFont="1" applyFill="1" applyBorder="1" applyAlignment="1" applyProtection="1">
      <alignment horizontal="center"/>
    </xf>
    <xf numFmtId="0" fontId="18" fillId="21" borderId="35" xfId="1" applyFont="1" applyFill="1" applyBorder="1" applyAlignment="1" applyProtection="1">
      <alignment horizontal="center"/>
    </xf>
    <xf numFmtId="0" fontId="18" fillId="21" borderId="36" xfId="1" applyFont="1" applyFill="1" applyBorder="1" applyAlignment="1" applyProtection="1">
      <alignment horizontal="center"/>
    </xf>
    <xf numFmtId="0" fontId="18" fillId="21" borderId="19" xfId="1" applyFont="1" applyFill="1" applyBorder="1" applyAlignment="1" applyProtection="1">
      <alignment horizontal="center"/>
    </xf>
    <xf numFmtId="0" fontId="18" fillId="21" borderId="40" xfId="1" applyFont="1" applyFill="1" applyBorder="1" applyAlignment="1" applyProtection="1">
      <alignment horizontal="center"/>
    </xf>
    <xf numFmtId="0" fontId="24" fillId="0" borderId="22" xfId="1" applyFont="1" applyBorder="1" applyAlignment="1" applyProtection="1">
      <alignment horizontal="center"/>
    </xf>
    <xf numFmtId="0" fontId="24" fillId="0" borderId="23" xfId="1" applyFont="1" applyBorder="1" applyAlignment="1" applyProtection="1">
      <alignment horizontal="center"/>
    </xf>
    <xf numFmtId="0" fontId="24" fillId="0" borderId="24" xfId="1" applyFont="1" applyBorder="1" applyAlignment="1" applyProtection="1">
      <alignment horizontal="center"/>
    </xf>
    <xf numFmtId="0" fontId="44" fillId="0" borderId="0" xfId="1" applyFont="1" applyBorder="1" applyAlignment="1" applyProtection="1">
      <alignment horizontal="left" vertical="top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7" xfId="2" applyFont="1" applyBorder="1" applyAlignment="1" applyProtection="1">
      <alignment horizontal="left" vertical="top" wrapText="1"/>
      <protection locked="0"/>
    </xf>
    <xf numFmtId="0" fontId="10" fillId="0" borderId="25" xfId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2" fillId="0" borderId="1" xfId="1" applyNumberFormat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9" fillId="2" borderId="29" xfId="1" applyFont="1" applyFill="1" applyBorder="1" applyAlignment="1" applyProtection="1">
      <alignment horizontal="center" vertical="center"/>
      <protection locked="0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14" fontId="1" fillId="0" borderId="13" xfId="1" applyNumberFormat="1" applyBorder="1" applyAlignment="1" applyProtection="1">
      <alignment horizontal="center"/>
      <protection locked="0"/>
    </xf>
    <xf numFmtId="14" fontId="1" fillId="0" borderId="21" xfId="1" applyNumberFormat="1" applyBorder="1" applyAlignment="1" applyProtection="1">
      <alignment horizontal="center"/>
      <protection locked="0"/>
    </xf>
    <xf numFmtId="14" fontId="1" fillId="0" borderId="12" xfId="1" applyNumberFormat="1" applyBorder="1" applyAlignment="1" applyProtection="1">
      <alignment horizontal="center"/>
      <protection locked="0"/>
    </xf>
    <xf numFmtId="0" fontId="45" fillId="0" borderId="16" xfId="1" applyNumberFormat="1" applyFont="1" applyBorder="1" applyAlignment="1" applyProtection="1">
      <alignment horizontal="center" vertical="center"/>
    </xf>
    <xf numFmtId="0" fontId="10" fillId="0" borderId="27" xfId="1" applyNumberFormat="1" applyFont="1" applyBorder="1" applyAlignment="1" applyProtection="1">
      <alignment horizontal="center" vertical="center"/>
    </xf>
    <xf numFmtId="0" fontId="10" fillId="0" borderId="28" xfId="1" applyNumberFormat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right" vertical="center"/>
    </xf>
    <xf numFmtId="0" fontId="11" fillId="0" borderId="6" xfId="1" applyFont="1" applyBorder="1" applyAlignment="1" applyProtection="1">
      <alignment vertical="center"/>
      <protection locked="0"/>
    </xf>
    <xf numFmtId="0" fontId="13" fillId="0" borderId="1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left"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left" vertical="center" indent="1"/>
    </xf>
    <xf numFmtId="0" fontId="11" fillId="0" borderId="1" xfId="1" applyFont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/>
    </xf>
    <xf numFmtId="2" fontId="45" fillId="0" borderId="17" xfId="1" applyNumberFormat="1" applyFont="1" applyBorder="1" applyAlignment="1" applyProtection="1">
      <alignment horizontal="center" vertical="center"/>
    </xf>
    <xf numFmtId="2" fontId="45" fillId="0" borderId="14" xfId="1" applyNumberFormat="1" applyFont="1" applyBorder="1" applyAlignment="1" applyProtection="1">
      <alignment horizontal="center" vertical="center"/>
    </xf>
    <xf numFmtId="2" fontId="10" fillId="0" borderId="17" xfId="1" applyNumberFormat="1" applyFont="1" applyBorder="1" applyAlignment="1" applyProtection="1">
      <alignment horizontal="center" vertical="center"/>
    </xf>
    <xf numFmtId="2" fontId="10" fillId="0" borderId="14" xfId="1" applyNumberFormat="1" applyFont="1" applyBorder="1" applyAlignment="1" applyProtection="1">
      <alignment horizontal="center" vertical="center"/>
    </xf>
    <xf numFmtId="0" fontId="45" fillId="0" borderId="6" xfId="1" applyFont="1" applyBorder="1" applyAlignment="1" applyProtection="1">
      <alignment horizontal="right" vertical="center"/>
    </xf>
    <xf numFmtId="2" fontId="10" fillId="0" borderId="15" xfId="1" applyNumberFormat="1" applyFont="1" applyBorder="1" applyAlignment="1" applyProtection="1">
      <alignment horizontal="center" vertical="center"/>
    </xf>
    <xf numFmtId="0" fontId="10" fillId="0" borderId="16" xfId="1" applyNumberFormat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4" fillId="3" borderId="5" xfId="1" applyFont="1" applyFill="1" applyBorder="1" applyAlignment="1" applyProtection="1">
      <alignment horizontal="center"/>
    </xf>
    <xf numFmtId="0" fontId="46" fillId="23" borderId="1" xfId="1" applyFont="1" applyFill="1" applyBorder="1" applyAlignment="1" applyProtection="1">
      <alignment horizontal="center" vertical="center"/>
      <protection locked="0"/>
    </xf>
    <xf numFmtId="0" fontId="45" fillId="0" borderId="5" xfId="1" applyFont="1" applyBorder="1" applyAlignment="1" applyProtection="1">
      <alignment horizontal="left" vertical="center"/>
    </xf>
    <xf numFmtId="0" fontId="14" fillId="0" borderId="18" xfId="1" applyFont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 indent="1"/>
    </xf>
    <xf numFmtId="0" fontId="14" fillId="0" borderId="20" xfId="1" applyFont="1" applyBorder="1" applyAlignment="1" applyProtection="1">
      <alignment horizontal="left" vertical="center" indent="1"/>
    </xf>
    <xf numFmtId="0" fontId="14" fillId="3" borderId="11" xfId="1" applyFont="1" applyFill="1" applyBorder="1" applyAlignment="1" applyProtection="1">
      <alignment horizontal="center"/>
    </xf>
    <xf numFmtId="0" fontId="14" fillId="3" borderId="10" xfId="1" applyFont="1" applyFill="1" applyBorder="1" applyAlignment="1" applyProtection="1">
      <alignment horizontal="center"/>
    </xf>
    <xf numFmtId="0" fontId="14" fillId="3" borderId="9" xfId="1" applyFont="1" applyFill="1" applyBorder="1" applyAlignment="1" applyProtection="1">
      <alignment horizontal="center"/>
    </xf>
    <xf numFmtId="0" fontId="14" fillId="3" borderId="4" xfId="1" applyFont="1" applyFill="1" applyBorder="1" applyAlignment="1" applyProtection="1">
      <alignment horizontal="center"/>
    </xf>
    <xf numFmtId="0" fontId="14" fillId="3" borderId="3" xfId="1" applyFont="1" applyFill="1" applyBorder="1" applyAlignment="1" applyProtection="1">
      <alignment horizontal="center"/>
    </xf>
    <xf numFmtId="0" fontId="14" fillId="3" borderId="2" xfId="1" applyFont="1" applyFill="1" applyBorder="1" applyAlignment="1" applyProtection="1">
      <alignment horizontal="center"/>
    </xf>
    <xf numFmtId="0" fontId="26" fillId="0" borderId="0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 indent="1"/>
    </xf>
    <xf numFmtId="0" fontId="26" fillId="0" borderId="50" xfId="3" applyFont="1" applyBorder="1" applyAlignment="1">
      <alignment horizontal="left" vertical="center" indent="1"/>
    </xf>
    <xf numFmtId="0" fontId="26" fillId="0" borderId="51" xfId="3" applyFont="1" applyBorder="1" applyAlignment="1">
      <alignment horizontal="left" vertical="center" indent="1"/>
    </xf>
    <xf numFmtId="0" fontId="26" fillId="0" borderId="52" xfId="3" applyFont="1" applyBorder="1" applyAlignment="1">
      <alignment horizontal="left" vertical="center" indent="1"/>
    </xf>
    <xf numFmtId="0" fontId="26" fillId="0" borderId="6" xfId="3" applyFont="1" applyBorder="1" applyAlignment="1">
      <alignment horizontal="left" vertical="center" indent="1"/>
    </xf>
    <xf numFmtId="0" fontId="26" fillId="0" borderId="53" xfId="3" applyFont="1" applyBorder="1" applyAlignment="1">
      <alignment horizontal="left" vertical="center" indent="1"/>
    </xf>
    <xf numFmtId="0" fontId="26" fillId="0" borderId="54" xfId="3" applyFont="1" applyBorder="1" applyAlignment="1">
      <alignment horizontal="left" vertical="center" indent="1"/>
    </xf>
    <xf numFmtId="0" fontId="26" fillId="0" borderId="55" xfId="3" applyFont="1" applyBorder="1" applyAlignment="1">
      <alignment horizontal="left" vertical="center" indent="1"/>
    </xf>
    <xf numFmtId="0" fontId="26" fillId="0" borderId="56" xfId="3" applyFont="1" applyBorder="1" applyAlignment="1">
      <alignment horizontal="left" vertical="center" indent="1"/>
    </xf>
    <xf numFmtId="0" fontId="26" fillId="0" borderId="0" xfId="3" applyFont="1" applyBorder="1" applyAlignment="1">
      <alignment horizontal="center" vertical="center"/>
    </xf>
    <xf numFmtId="0" fontId="28" fillId="6" borderId="2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 indent="1"/>
    </xf>
    <xf numFmtId="0" fontId="27" fillId="0" borderId="1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14" fontId="26" fillId="0" borderId="0" xfId="3" applyNumberFormat="1" applyFont="1" applyBorder="1" applyAlignment="1">
      <alignment horizontal="left" vertical="center"/>
    </xf>
    <xf numFmtId="0" fontId="31" fillId="0" borderId="0" xfId="3" applyFont="1" applyBorder="1" applyAlignment="1">
      <alignment horizontal="center" vertical="center"/>
    </xf>
    <xf numFmtId="0" fontId="28" fillId="6" borderId="9" xfId="3" applyFont="1" applyFill="1" applyBorder="1" applyAlignment="1">
      <alignment horizontal="center" vertical="center"/>
    </xf>
    <xf numFmtId="0" fontId="30" fillId="0" borderId="0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right" vertical="center"/>
    </xf>
    <xf numFmtId="0" fontId="32" fillId="0" borderId="5" xfId="3" applyFont="1" applyBorder="1" applyAlignment="1">
      <alignment horizontal="left" vertical="center"/>
    </xf>
    <xf numFmtId="0" fontId="26" fillId="0" borderId="1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39" fillId="0" borderId="5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</cellXfs>
  <cellStyles count="4">
    <cellStyle name="Normálna" xfId="0" builtinId="0"/>
    <cellStyle name="Normálna 2" xfId="1"/>
    <cellStyle name="normálne_B O C C I A" xfId="3"/>
    <cellStyle name="normálne_Hárok1" xfId="2"/>
  </cellStyles>
  <dxfs count="99"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8FC7FF"/>
      <color rgb="FFFFD28F"/>
      <color rgb="FF96F8B0"/>
      <color rgb="FFD5F1FF"/>
      <color rgb="FFFCDED8"/>
      <color rgb="FFD0EBB3"/>
      <color rgb="FFFBFDB5"/>
      <color rgb="FFF8FB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indexed="13"/>
  </sheetPr>
  <dimension ref="A1:Y44"/>
  <sheetViews>
    <sheetView zoomScaleNormal="100" workbookViewId="0">
      <selection activeCell="E19" sqref="E19"/>
    </sheetView>
  </sheetViews>
  <sheetFormatPr defaultColWidth="9.140625" defaultRowHeight="12.75"/>
  <cols>
    <col min="1" max="1" width="10.7109375" style="1" customWidth="1"/>
    <col min="2" max="2" width="15.85546875" style="1" customWidth="1"/>
    <col min="3" max="3" width="3.28515625" style="1" customWidth="1"/>
    <col min="4" max="4" width="2.140625" style="1" customWidth="1"/>
    <col min="5" max="5" width="11.42578125" style="1" customWidth="1"/>
    <col min="6" max="11" width="9.140625" style="1"/>
    <col min="12" max="12" width="2.42578125" style="1" customWidth="1"/>
    <col min="13" max="13" width="9.140625" style="1"/>
    <col min="14" max="14" width="2.28515625" style="1" customWidth="1"/>
    <col min="15" max="15" width="2.140625" style="1" customWidth="1"/>
    <col min="16" max="16384" width="9.140625" style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12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43">
        <f>C11</f>
        <v>43722</v>
      </c>
      <c r="U3" s="243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>
      <c r="A7" s="5"/>
      <c r="B7" s="7" t="s">
        <v>25</v>
      </c>
      <c r="C7" s="244" t="s">
        <v>120</v>
      </c>
      <c r="D7" s="245"/>
      <c r="E7" s="245"/>
      <c r="F7" s="245"/>
      <c r="G7" s="24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>
      <c r="A8" s="5"/>
      <c r="B8" s="7" t="s">
        <v>24</v>
      </c>
      <c r="C8" s="20" t="s">
        <v>1</v>
      </c>
      <c r="D8" s="19">
        <v>4</v>
      </c>
      <c r="E8" s="18"/>
      <c r="F8" s="18"/>
      <c r="G8" s="17"/>
      <c r="H8" s="2"/>
      <c r="I8" s="2"/>
      <c r="J8" s="2"/>
      <c r="K8" s="2">
        <v>5</v>
      </c>
      <c r="L8" s="16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8" s="15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N8" s="15">
        <f>D8*100</f>
        <v>400</v>
      </c>
      <c r="O8" s="15">
        <f>N8+1</f>
        <v>401</v>
      </c>
      <c r="P8" s="14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>
      <c r="A9" s="5"/>
      <c r="B9" s="13" t="s">
        <v>23</v>
      </c>
      <c r="C9" s="246"/>
      <c r="D9" s="246"/>
      <c r="E9" s="246"/>
      <c r="F9" s="246"/>
      <c r="G9" s="246"/>
      <c r="H9" s="2"/>
      <c r="I9" s="2"/>
      <c r="J9" s="2"/>
      <c r="K9" s="2"/>
      <c r="L9" s="12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9" s="10" t="s">
        <v>22</v>
      </c>
      <c r="N9" s="11"/>
      <c r="O9" s="10"/>
      <c r="P9" s="9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>
      <c r="A10" s="5"/>
      <c r="B10" s="8" t="s">
        <v>21</v>
      </c>
      <c r="C10" s="244"/>
      <c r="D10" s="245"/>
      <c r="E10" s="245"/>
      <c r="F10" s="245"/>
      <c r="G10" s="24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>
      <c r="A11" s="5"/>
      <c r="B11" s="7" t="s">
        <v>20</v>
      </c>
      <c r="C11" s="247">
        <v>43722</v>
      </c>
      <c r="D11" s="247"/>
      <c r="E11" s="247"/>
      <c r="F11" s="247"/>
      <c r="G11" s="24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5"/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5"/>
      <c r="B13" s="6" t="s">
        <v>19</v>
      </c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5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2"/>
      <c r="B17" s="4"/>
      <c r="C17" s="4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2"/>
      <c r="B18" s="4"/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</sheetData>
  <sheetProtection selectLockedCells="1" selectUnlockedCells="1"/>
  <mergeCells count="5">
    <mergeCell ref="T3:U3"/>
    <mergeCell ref="C7:G7"/>
    <mergeCell ref="C9:G9"/>
    <mergeCell ref="C10:G10"/>
    <mergeCell ref="C11:G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3"/>
  </sheetPr>
  <dimension ref="B2:AB36"/>
  <sheetViews>
    <sheetView showGridLines="0" topLeftCell="B1" zoomScale="115" zoomScaleNormal="115" workbookViewId="0">
      <selection activeCell="F16" sqref="F16"/>
    </sheetView>
  </sheetViews>
  <sheetFormatPr defaultColWidth="9.140625" defaultRowHeight="12.75"/>
  <cols>
    <col min="1" max="1" width="3.28515625" style="59" customWidth="1"/>
    <col min="2" max="2" width="5" style="59" customWidth="1"/>
    <col min="3" max="3" width="12.7109375" style="59" customWidth="1"/>
    <col min="4" max="4" width="9.7109375" style="59" customWidth="1"/>
    <col min="5" max="5" width="14.42578125" style="59" customWidth="1"/>
    <col min="6" max="6" width="13.140625" style="59" customWidth="1"/>
    <col min="7" max="7" width="4.7109375" style="59" customWidth="1"/>
    <col min="8" max="8" width="3" style="59" customWidth="1"/>
    <col min="9" max="9" width="12.5703125" style="59" customWidth="1"/>
    <col min="10" max="10" width="5.140625" style="59" customWidth="1"/>
    <col min="11" max="11" width="9.140625" style="59"/>
    <col min="12" max="12" width="20.7109375" style="59" customWidth="1"/>
    <col min="13" max="13" width="9.140625" style="59"/>
    <col min="14" max="15" width="11.42578125" style="59" customWidth="1"/>
    <col min="16" max="16384" width="9.140625" style="59"/>
  </cols>
  <sheetData>
    <row r="2" spans="2:28" ht="20.25">
      <c r="B2" s="79" t="s">
        <v>121</v>
      </c>
      <c r="C2" s="79"/>
      <c r="D2" s="241"/>
      <c r="E2" s="80">
        <f>IF(ISNUMBER(ÚDAJE!D8),ÚDAJE!D8,"")</f>
        <v>4</v>
      </c>
      <c r="F2" s="80"/>
      <c r="G2" s="79"/>
      <c r="H2" s="79"/>
      <c r="I2" s="79"/>
      <c r="J2" s="79"/>
    </row>
    <row r="4" spans="2:28" ht="13.5" thickBot="1">
      <c r="B4" s="148" t="s">
        <v>17</v>
      </c>
      <c r="C4" s="149" t="s">
        <v>49</v>
      </c>
      <c r="D4" s="149" t="s">
        <v>48</v>
      </c>
      <c r="E4" s="149" t="s">
        <v>16</v>
      </c>
      <c r="F4" s="150" t="s">
        <v>15</v>
      </c>
      <c r="G4" s="248" t="s">
        <v>47</v>
      </c>
      <c r="H4" s="248"/>
      <c r="I4" s="81" t="s">
        <v>46</v>
      </c>
      <c r="J4" s="82">
        <v>14</v>
      </c>
    </row>
    <row r="5" spans="2:28" ht="13.5" thickBot="1">
      <c r="B5" s="151">
        <f>IF(ISNUMBER(ÚDAJE!O8),ÚDAJE!O8,"")</f>
        <v>401</v>
      </c>
      <c r="C5" s="152" t="s">
        <v>101</v>
      </c>
      <c r="D5" s="153" t="s">
        <v>102</v>
      </c>
      <c r="E5" s="205" t="str">
        <f t="shared" ref="E5:E17" si="0">C5&amp;" "&amp;LEFT(D5,1)&amp;"."</f>
        <v>Andrejčík S.</v>
      </c>
      <c r="F5" s="154" t="s">
        <v>103</v>
      </c>
      <c r="G5" s="249" t="s">
        <v>45</v>
      </c>
      <c r="H5" s="250"/>
      <c r="I5" s="83"/>
      <c r="J5" s="83"/>
      <c r="AA5" s="59">
        <v>2</v>
      </c>
      <c r="AB5" s="59" t="s">
        <v>44</v>
      </c>
    </row>
    <row r="6" spans="2:28">
      <c r="B6" s="155">
        <f t="shared" ref="B6:B17" si="1">B5+1</f>
        <v>402</v>
      </c>
      <c r="C6" s="122" t="s">
        <v>119</v>
      </c>
      <c r="D6" s="123" t="s">
        <v>99</v>
      </c>
      <c r="E6" s="205" t="str">
        <f t="shared" si="0"/>
        <v>Vozárová K.</v>
      </c>
      <c r="F6" s="154" t="s">
        <v>103</v>
      </c>
      <c r="G6" s="251" t="s">
        <v>33</v>
      </c>
      <c r="H6" s="252"/>
      <c r="J6" s="84"/>
      <c r="AA6" s="59">
        <v>3</v>
      </c>
      <c r="AB6" s="59" t="s">
        <v>43</v>
      </c>
    </row>
    <row r="7" spans="2:28">
      <c r="B7" s="156">
        <f t="shared" si="1"/>
        <v>403</v>
      </c>
      <c r="C7" s="122" t="s">
        <v>117</v>
      </c>
      <c r="D7" s="123" t="s">
        <v>118</v>
      </c>
      <c r="E7" s="206" t="str">
        <f t="shared" si="0"/>
        <v>Palčeková A.</v>
      </c>
      <c r="F7" s="124" t="s">
        <v>97</v>
      </c>
      <c r="G7" s="253" t="s">
        <v>31</v>
      </c>
      <c r="H7" s="254"/>
      <c r="J7" s="84"/>
      <c r="AA7" s="59">
        <v>4</v>
      </c>
      <c r="AB7" s="59" t="s">
        <v>42</v>
      </c>
    </row>
    <row r="8" spans="2:28" ht="13.5" thickBot="1">
      <c r="B8" s="157">
        <f t="shared" si="1"/>
        <v>404</v>
      </c>
      <c r="C8" s="158"/>
      <c r="D8" s="159"/>
      <c r="E8" s="207" t="str">
        <f t="shared" si="0"/>
        <v xml:space="preserve"> .</v>
      </c>
      <c r="F8" s="160"/>
      <c r="G8" s="255" t="s">
        <v>66</v>
      </c>
      <c r="H8" s="256"/>
      <c r="J8" s="84"/>
      <c r="K8" s="85"/>
      <c r="AA8" s="59">
        <v>5</v>
      </c>
      <c r="AB8" s="59" t="s">
        <v>40</v>
      </c>
    </row>
    <row r="9" spans="2:28">
      <c r="B9" s="161">
        <f t="shared" si="1"/>
        <v>405</v>
      </c>
      <c r="C9" s="162" t="s">
        <v>109</v>
      </c>
      <c r="D9" s="163" t="s">
        <v>110</v>
      </c>
      <c r="E9" s="208" t="str">
        <f t="shared" si="0"/>
        <v>Klimčo M.</v>
      </c>
      <c r="F9" s="164" t="s">
        <v>96</v>
      </c>
      <c r="G9" s="261" t="s">
        <v>69</v>
      </c>
      <c r="H9" s="262"/>
      <c r="I9" s="86"/>
      <c r="J9" s="87"/>
      <c r="K9" s="85"/>
      <c r="AA9" s="59">
        <v>6</v>
      </c>
      <c r="AB9" s="59" t="s">
        <v>38</v>
      </c>
    </row>
    <row r="10" spans="2:28">
      <c r="B10" s="155">
        <f t="shared" si="1"/>
        <v>406</v>
      </c>
      <c r="C10" s="125" t="s">
        <v>104</v>
      </c>
      <c r="D10" s="126" t="s">
        <v>105</v>
      </c>
      <c r="E10" s="209" t="str">
        <f t="shared" si="0"/>
        <v>Balcová M.</v>
      </c>
      <c r="F10" s="127" t="s">
        <v>95</v>
      </c>
      <c r="G10" s="267" t="s">
        <v>35</v>
      </c>
      <c r="H10" s="268"/>
      <c r="K10" s="88"/>
      <c r="AA10" s="59">
        <v>7</v>
      </c>
      <c r="AB10" s="59" t="s">
        <v>36</v>
      </c>
    </row>
    <row r="11" spans="2:28">
      <c r="B11" s="155">
        <f t="shared" si="1"/>
        <v>407</v>
      </c>
      <c r="C11" s="125" t="s">
        <v>116</v>
      </c>
      <c r="D11" s="126" t="s">
        <v>100</v>
      </c>
      <c r="E11" s="209" t="str">
        <f t="shared" si="0"/>
        <v>Kohútek M.</v>
      </c>
      <c r="F11" s="127" t="s">
        <v>97</v>
      </c>
      <c r="G11" s="269" t="s">
        <v>29</v>
      </c>
      <c r="H11" s="270"/>
      <c r="I11" s="86"/>
      <c r="K11" s="89"/>
      <c r="AA11" s="59">
        <v>8</v>
      </c>
      <c r="AB11" s="59" t="s">
        <v>34</v>
      </c>
    </row>
    <row r="12" spans="2:28" ht="13.5" thickBot="1">
      <c r="B12" s="157">
        <f t="shared" si="1"/>
        <v>408</v>
      </c>
      <c r="C12" s="165"/>
      <c r="D12" s="166"/>
      <c r="E12" s="210" t="str">
        <f t="shared" si="0"/>
        <v xml:space="preserve"> .</v>
      </c>
      <c r="F12" s="229"/>
      <c r="G12" s="271" t="s">
        <v>67</v>
      </c>
      <c r="H12" s="272"/>
      <c r="K12" s="88"/>
      <c r="AA12" s="59">
        <v>9</v>
      </c>
      <c r="AB12" s="59" t="s">
        <v>32</v>
      </c>
    </row>
    <row r="13" spans="2:28">
      <c r="B13" s="161">
        <f t="shared" si="1"/>
        <v>409</v>
      </c>
      <c r="C13" s="167" t="s">
        <v>107</v>
      </c>
      <c r="D13" s="168" t="s">
        <v>108</v>
      </c>
      <c r="E13" s="211" t="str">
        <f t="shared" si="0"/>
        <v>Strehársky M.</v>
      </c>
      <c r="F13" s="169" t="s">
        <v>95</v>
      </c>
      <c r="G13" s="273" t="s">
        <v>70</v>
      </c>
      <c r="H13" s="274"/>
      <c r="K13" s="85"/>
      <c r="L13" s="90"/>
      <c r="M13" s="90"/>
      <c r="N13" s="91"/>
      <c r="O13" s="90"/>
      <c r="P13" s="91"/>
      <c r="AA13" s="59">
        <v>10</v>
      </c>
      <c r="AB13" s="59" t="s">
        <v>30</v>
      </c>
    </row>
    <row r="14" spans="2:28">
      <c r="B14" s="155">
        <f t="shared" si="1"/>
        <v>410</v>
      </c>
      <c r="C14" s="131" t="s">
        <v>112</v>
      </c>
      <c r="D14" s="132" t="s">
        <v>108</v>
      </c>
      <c r="E14" s="212" t="str">
        <f t="shared" si="0"/>
        <v>Rom M.</v>
      </c>
      <c r="F14" s="133" t="s">
        <v>97</v>
      </c>
      <c r="G14" s="275" t="s">
        <v>37</v>
      </c>
      <c r="H14" s="276"/>
      <c r="K14" s="85"/>
      <c r="L14" s="90"/>
      <c r="M14" s="90"/>
      <c r="N14" s="91"/>
      <c r="O14" s="90"/>
      <c r="P14" s="91"/>
    </row>
    <row r="15" spans="2:28">
      <c r="B15" s="155">
        <f t="shared" si="1"/>
        <v>411</v>
      </c>
      <c r="C15" s="131" t="s">
        <v>113</v>
      </c>
      <c r="D15" s="132" t="s">
        <v>114</v>
      </c>
      <c r="E15" s="212" t="str">
        <f t="shared" si="0"/>
        <v>Lazová L.</v>
      </c>
      <c r="F15" s="133" t="s">
        <v>97</v>
      </c>
      <c r="G15" s="275" t="s">
        <v>28</v>
      </c>
      <c r="H15" s="276"/>
      <c r="L15" s="90"/>
      <c r="M15" s="90"/>
      <c r="N15" s="91"/>
      <c r="O15" s="90"/>
      <c r="P15" s="91"/>
    </row>
    <row r="16" spans="2:28" ht="13.5" thickBot="1">
      <c r="B16" s="157">
        <f t="shared" si="1"/>
        <v>412</v>
      </c>
      <c r="C16" s="170"/>
      <c r="D16" s="171"/>
      <c r="E16" s="213" t="str">
        <f t="shared" si="0"/>
        <v xml:space="preserve"> .</v>
      </c>
      <c r="F16" s="172"/>
      <c r="G16" s="263" t="s">
        <v>68</v>
      </c>
      <c r="H16" s="264"/>
      <c r="L16" s="90"/>
      <c r="M16" s="90"/>
      <c r="N16" s="91"/>
      <c r="O16" s="90"/>
      <c r="P16" s="91"/>
    </row>
    <row r="17" spans="2:28">
      <c r="B17" s="151">
        <f t="shared" si="1"/>
        <v>413</v>
      </c>
      <c r="C17" s="173" t="s">
        <v>111</v>
      </c>
      <c r="D17" s="174" t="s">
        <v>108</v>
      </c>
      <c r="E17" s="214" t="str">
        <f t="shared" si="0"/>
        <v>Burian M.</v>
      </c>
      <c r="F17" s="175" t="s">
        <v>95</v>
      </c>
      <c r="G17" s="265" t="s">
        <v>41</v>
      </c>
      <c r="H17" s="266"/>
      <c r="I17" s="92"/>
      <c r="L17" s="90"/>
      <c r="M17" s="90"/>
      <c r="N17" s="91"/>
      <c r="O17" s="90"/>
      <c r="P17" s="91"/>
    </row>
    <row r="18" spans="2:28">
      <c r="B18" s="176">
        <f t="shared" ref="B18:B23" si="2">B17+1</f>
        <v>414</v>
      </c>
      <c r="C18" s="128" t="s">
        <v>106</v>
      </c>
      <c r="D18" s="129" t="s">
        <v>98</v>
      </c>
      <c r="E18" s="215" t="str">
        <f t="shared" ref="E18:E23" si="3">C18&amp;" "&amp;LEFT(D18,1)&amp;"."</f>
        <v>Ďurkovič R.</v>
      </c>
      <c r="F18" s="130" t="s">
        <v>95</v>
      </c>
      <c r="G18" s="257" t="s">
        <v>39</v>
      </c>
      <c r="H18" s="258"/>
    </row>
    <row r="19" spans="2:28">
      <c r="B19" s="176">
        <f t="shared" si="2"/>
        <v>415</v>
      </c>
      <c r="C19" s="128" t="s">
        <v>115</v>
      </c>
      <c r="D19" s="129" t="s">
        <v>108</v>
      </c>
      <c r="E19" s="215" t="str">
        <f t="shared" si="3"/>
        <v>Farba M.</v>
      </c>
      <c r="F19" s="130" t="s">
        <v>97</v>
      </c>
      <c r="G19" s="257" t="s">
        <v>27</v>
      </c>
      <c r="H19" s="258"/>
    </row>
    <row r="20" spans="2:28" ht="13.5" thickBot="1">
      <c r="B20" s="177">
        <f t="shared" si="2"/>
        <v>416</v>
      </c>
      <c r="C20" s="178" t="s">
        <v>122</v>
      </c>
      <c r="D20" s="179" t="s">
        <v>100</v>
      </c>
      <c r="E20" s="216" t="str">
        <f t="shared" si="3"/>
        <v>Galiovský M.</v>
      </c>
      <c r="F20" s="180" t="s">
        <v>97</v>
      </c>
      <c r="G20" s="259" t="s">
        <v>26</v>
      </c>
      <c r="H20" s="260"/>
    </row>
    <row r="21" spans="2:28">
      <c r="B21" s="161">
        <f>B20+1</f>
        <v>417</v>
      </c>
      <c r="C21" s="181"/>
      <c r="D21" s="182"/>
      <c r="E21" s="217" t="str">
        <f t="shared" si="3"/>
        <v xml:space="preserve"> .</v>
      </c>
      <c r="F21" s="183"/>
      <c r="G21" s="277" t="s">
        <v>78</v>
      </c>
      <c r="H21" s="278"/>
    </row>
    <row r="22" spans="2:28">
      <c r="B22" s="155">
        <f t="shared" si="2"/>
        <v>418</v>
      </c>
      <c r="C22" s="136"/>
      <c r="D22" s="135"/>
      <c r="E22" s="218" t="str">
        <f t="shared" si="3"/>
        <v xml:space="preserve"> .</v>
      </c>
      <c r="F22" s="137"/>
      <c r="G22" s="279" t="s">
        <v>79</v>
      </c>
      <c r="H22" s="280"/>
    </row>
    <row r="23" spans="2:28">
      <c r="B23" s="155">
        <f t="shared" si="2"/>
        <v>419</v>
      </c>
      <c r="C23" s="134"/>
      <c r="D23" s="135"/>
      <c r="E23" s="218" t="str">
        <f t="shared" si="3"/>
        <v xml:space="preserve"> .</v>
      </c>
      <c r="F23" s="137"/>
      <c r="G23" s="279" t="s">
        <v>80</v>
      </c>
      <c r="H23" s="280"/>
    </row>
    <row r="24" spans="2:28" ht="13.5" thickBot="1">
      <c r="B24" s="157">
        <f>B23+1</f>
        <v>420</v>
      </c>
      <c r="C24" s="184"/>
      <c r="D24" s="185"/>
      <c r="E24" s="219" t="str">
        <f t="shared" ref="E24:E35" si="4">C24&amp;" "&amp;LEFT(D24,1)&amp;"."</f>
        <v xml:space="preserve"> .</v>
      </c>
      <c r="F24" s="186"/>
      <c r="G24" s="281" t="s">
        <v>76</v>
      </c>
      <c r="H24" s="282"/>
    </row>
    <row r="25" spans="2:28">
      <c r="B25" s="161">
        <f t="shared" ref="B25:B35" si="5">B24+1</f>
        <v>421</v>
      </c>
      <c r="C25" s="187"/>
      <c r="D25" s="188"/>
      <c r="E25" s="220" t="str">
        <f t="shared" si="4"/>
        <v xml:space="preserve"> .</v>
      </c>
      <c r="F25" s="189"/>
      <c r="G25" s="283" t="s">
        <v>81</v>
      </c>
      <c r="H25" s="284"/>
      <c r="K25" s="85"/>
      <c r="L25" s="90"/>
      <c r="M25" s="90"/>
      <c r="N25" s="91"/>
      <c r="O25" s="90"/>
      <c r="P25" s="91"/>
      <c r="AA25" s="59">
        <v>10</v>
      </c>
      <c r="AB25" s="59" t="s">
        <v>30</v>
      </c>
    </row>
    <row r="26" spans="2:28">
      <c r="B26" s="155">
        <f t="shared" si="5"/>
        <v>422</v>
      </c>
      <c r="C26" s="141"/>
      <c r="D26" s="142"/>
      <c r="E26" s="221" t="str">
        <f t="shared" si="4"/>
        <v xml:space="preserve"> .</v>
      </c>
      <c r="F26" s="143"/>
      <c r="G26" s="285" t="s">
        <v>82</v>
      </c>
      <c r="H26" s="286"/>
      <c r="K26" s="85"/>
      <c r="L26" s="90"/>
      <c r="M26" s="90"/>
      <c r="N26" s="91"/>
      <c r="O26" s="90"/>
      <c r="P26" s="91"/>
    </row>
    <row r="27" spans="2:28">
      <c r="B27" s="155">
        <f t="shared" si="5"/>
        <v>423</v>
      </c>
      <c r="C27" s="141"/>
      <c r="D27" s="142"/>
      <c r="E27" s="221" t="str">
        <f t="shared" si="4"/>
        <v xml:space="preserve"> .</v>
      </c>
      <c r="F27" s="143"/>
      <c r="G27" s="285" t="s">
        <v>83</v>
      </c>
      <c r="H27" s="286"/>
      <c r="L27" s="90"/>
      <c r="M27" s="90"/>
      <c r="N27" s="91"/>
      <c r="O27" s="90"/>
      <c r="P27" s="91"/>
    </row>
    <row r="28" spans="2:28" ht="13.5" thickBot="1">
      <c r="B28" s="157">
        <f t="shared" si="5"/>
        <v>424</v>
      </c>
      <c r="C28" s="190"/>
      <c r="D28" s="191"/>
      <c r="E28" s="222" t="str">
        <f t="shared" si="4"/>
        <v xml:space="preserve"> .</v>
      </c>
      <c r="F28" s="192"/>
      <c r="G28" s="287" t="s">
        <v>84</v>
      </c>
      <c r="H28" s="288"/>
      <c r="L28" s="90"/>
      <c r="M28" s="90"/>
      <c r="N28" s="91"/>
      <c r="O28" s="90"/>
      <c r="P28" s="91"/>
    </row>
    <row r="29" spans="2:28">
      <c r="B29" s="161">
        <f t="shared" si="5"/>
        <v>425</v>
      </c>
      <c r="C29" s="193"/>
      <c r="D29" s="194"/>
      <c r="E29" s="223" t="str">
        <f t="shared" si="4"/>
        <v xml:space="preserve"> .</v>
      </c>
      <c r="F29" s="195"/>
      <c r="G29" s="289" t="s">
        <v>85</v>
      </c>
      <c r="H29" s="290"/>
      <c r="I29" s="92"/>
      <c r="L29" s="90"/>
      <c r="M29" s="90"/>
      <c r="N29" s="91"/>
      <c r="O29" s="90"/>
      <c r="P29" s="91"/>
    </row>
    <row r="30" spans="2:28">
      <c r="B30" s="155">
        <f t="shared" si="5"/>
        <v>426</v>
      </c>
      <c r="C30" s="138"/>
      <c r="D30" s="139"/>
      <c r="E30" s="224" t="str">
        <f t="shared" si="4"/>
        <v xml:space="preserve"> .</v>
      </c>
      <c r="F30" s="140"/>
      <c r="G30" s="291" t="s">
        <v>86</v>
      </c>
      <c r="H30" s="292"/>
    </row>
    <row r="31" spans="2:28">
      <c r="B31" s="155">
        <f t="shared" si="5"/>
        <v>427</v>
      </c>
      <c r="C31" s="138"/>
      <c r="D31" s="139"/>
      <c r="E31" s="224" t="str">
        <f t="shared" si="4"/>
        <v xml:space="preserve"> .</v>
      </c>
      <c r="F31" s="140"/>
      <c r="G31" s="291" t="s">
        <v>87</v>
      </c>
      <c r="H31" s="292"/>
    </row>
    <row r="32" spans="2:28" ht="13.5" thickBot="1">
      <c r="B32" s="157">
        <f t="shared" si="5"/>
        <v>428</v>
      </c>
      <c r="C32" s="196"/>
      <c r="D32" s="197"/>
      <c r="E32" s="225" t="str">
        <f t="shared" si="4"/>
        <v xml:space="preserve"> .</v>
      </c>
      <c r="F32" s="198"/>
      <c r="G32" s="295" t="s">
        <v>88</v>
      </c>
      <c r="H32" s="296"/>
    </row>
    <row r="33" spans="2:8">
      <c r="B33" s="161">
        <f>B32+1</f>
        <v>429</v>
      </c>
      <c r="C33" s="199"/>
      <c r="D33" s="200"/>
      <c r="E33" s="226" t="str">
        <f t="shared" si="4"/>
        <v xml:space="preserve"> .</v>
      </c>
      <c r="F33" s="201"/>
      <c r="G33" s="297" t="s">
        <v>89</v>
      </c>
      <c r="H33" s="298"/>
    </row>
    <row r="34" spans="2:8">
      <c r="B34" s="155">
        <f t="shared" si="5"/>
        <v>430</v>
      </c>
      <c r="C34" s="146"/>
      <c r="D34" s="145"/>
      <c r="E34" s="227" t="str">
        <f t="shared" si="4"/>
        <v xml:space="preserve"> .</v>
      </c>
      <c r="F34" s="147"/>
      <c r="G34" s="299" t="s">
        <v>90</v>
      </c>
      <c r="H34" s="300"/>
    </row>
    <row r="35" spans="2:8">
      <c r="B35" s="155">
        <f t="shared" si="5"/>
        <v>431</v>
      </c>
      <c r="C35" s="144"/>
      <c r="D35" s="145"/>
      <c r="E35" s="227" t="str">
        <f t="shared" si="4"/>
        <v xml:space="preserve"> .</v>
      </c>
      <c r="F35" s="147"/>
      <c r="G35" s="299" t="s">
        <v>91</v>
      </c>
      <c r="H35" s="300"/>
    </row>
    <row r="36" spans="2:8" ht="13.5" thickBot="1">
      <c r="B36" s="157">
        <f>B35+1</f>
        <v>432</v>
      </c>
      <c r="C36" s="202"/>
      <c r="D36" s="203"/>
      <c r="E36" s="228" t="str">
        <f>C36&amp;" "&amp;LEFT(D36,1)&amp;"."</f>
        <v xml:space="preserve"> .</v>
      </c>
      <c r="F36" s="204"/>
      <c r="G36" s="293" t="s">
        <v>92</v>
      </c>
      <c r="H36" s="294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33">
    <mergeCell ref="G36:H36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8:H18"/>
    <mergeCell ref="G19:H19"/>
    <mergeCell ref="G20:H20"/>
    <mergeCell ref="G9:H9"/>
    <mergeCell ref="G16:H16"/>
    <mergeCell ref="G17:H17"/>
    <mergeCell ref="G10:H10"/>
    <mergeCell ref="G11:H11"/>
    <mergeCell ref="G12:H12"/>
    <mergeCell ref="G13:H13"/>
    <mergeCell ref="G14:H14"/>
    <mergeCell ref="G15:H15"/>
    <mergeCell ref="G4:H4"/>
    <mergeCell ref="G5:H5"/>
    <mergeCell ref="G6:H6"/>
    <mergeCell ref="G7:H7"/>
    <mergeCell ref="G8:H8"/>
  </mergeCells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P40"/>
  <sheetViews>
    <sheetView showGridLines="0" topLeftCell="A7" zoomScaleNormal="100" workbookViewId="0">
      <selection activeCell="L16" sqref="L16"/>
    </sheetView>
  </sheetViews>
  <sheetFormatPr defaultColWidth="9.140625" defaultRowHeight="12.75"/>
  <cols>
    <col min="1" max="1" width="3.7109375" style="59" customWidth="1"/>
    <col min="2" max="2" width="6.28515625" style="59" customWidth="1"/>
    <col min="3" max="3" width="19.7109375" style="59" customWidth="1"/>
    <col min="4" max="4" width="6.7109375" style="59" customWidth="1"/>
    <col min="5" max="5" width="5.85546875" style="59" customWidth="1"/>
    <col min="6" max="6" width="3.7109375" style="59" customWidth="1"/>
    <col min="7" max="7" width="6.28515625" style="59" customWidth="1"/>
    <col min="8" max="8" width="19.7109375" style="59" customWidth="1"/>
    <col min="9" max="9" width="6.7109375" style="59" customWidth="1"/>
    <col min="10" max="10" width="5.85546875" style="59" customWidth="1"/>
    <col min="11" max="16384" width="9.140625" style="59"/>
  </cols>
  <sheetData>
    <row r="1" spans="1:16" ht="30.75" thickBot="1">
      <c r="A1" s="96"/>
      <c r="B1" s="96"/>
      <c r="C1" s="96"/>
      <c r="D1" s="96" t="s">
        <v>93</v>
      </c>
      <c r="E1" s="96"/>
      <c r="F1" s="96"/>
      <c r="G1" s="96"/>
      <c r="H1" s="97"/>
      <c r="I1" s="96">
        <f>ZOZNAM!E2</f>
        <v>4</v>
      </c>
      <c r="J1" s="96"/>
      <c r="K1" s="93"/>
    </row>
    <row r="2" spans="1:16" ht="15" customHeight="1" thickBot="1">
      <c r="A2" s="98"/>
      <c r="B2" s="304" t="s">
        <v>63</v>
      </c>
      <c r="C2" s="304"/>
      <c r="D2" s="301" t="str">
        <f>IF(ISTEXT(ÚDAJE!C7),ÚDAJE!C7,"")</f>
        <v xml:space="preserve">3. ligové kolo </v>
      </c>
      <c r="E2" s="302"/>
      <c r="F2" s="302"/>
      <c r="G2" s="302"/>
      <c r="H2" s="302"/>
      <c r="I2" s="302"/>
      <c r="J2" s="303"/>
      <c r="K2" s="93"/>
    </row>
    <row r="3" spans="1:16" ht="12.75" customHeight="1">
      <c r="A3" s="99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73"/>
    </row>
    <row r="4" spans="1:16" ht="12.75" customHeight="1">
      <c r="A4" s="99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73"/>
    </row>
    <row r="5" spans="1:16">
      <c r="A5" s="93"/>
      <c r="B5" s="93"/>
      <c r="C5" s="93"/>
      <c r="D5" s="93"/>
      <c r="E5" s="93"/>
      <c r="F5" s="93"/>
      <c r="G5" s="101"/>
      <c r="H5" s="101"/>
      <c r="I5" s="101"/>
      <c r="J5" s="101"/>
      <c r="K5" s="101"/>
      <c r="L5" s="71"/>
    </row>
    <row r="6" spans="1:16" ht="15.95" customHeight="1">
      <c r="A6" s="93"/>
      <c r="B6" s="102" t="s">
        <v>51</v>
      </c>
      <c r="C6" s="102" t="s">
        <v>54</v>
      </c>
      <c r="D6" s="102"/>
      <c r="E6" s="102"/>
      <c r="F6" s="102"/>
      <c r="G6" s="102" t="s">
        <v>51</v>
      </c>
      <c r="H6" s="102" t="s">
        <v>77</v>
      </c>
      <c r="I6" s="102"/>
      <c r="J6" s="102"/>
      <c r="K6" s="103"/>
      <c r="L6" s="71"/>
    </row>
    <row r="7" spans="1:16" ht="15.95" customHeight="1">
      <c r="A7" s="93"/>
      <c r="B7" s="104" t="s">
        <v>17</v>
      </c>
      <c r="C7" s="105" t="s">
        <v>16</v>
      </c>
      <c r="D7" s="106" t="s">
        <v>15</v>
      </c>
      <c r="E7" s="106"/>
      <c r="F7" s="107"/>
      <c r="G7" s="104" t="s">
        <v>17</v>
      </c>
      <c r="H7" s="105" t="s">
        <v>16</v>
      </c>
      <c r="I7" s="106" t="s">
        <v>15</v>
      </c>
      <c r="J7" s="106"/>
      <c r="K7" s="103"/>
      <c r="L7" s="71"/>
    </row>
    <row r="8" spans="1:16" ht="15.95" customHeight="1">
      <c r="A8" s="108">
        <v>1</v>
      </c>
      <c r="B8" s="109">
        <f>ZOZNAM!B5</f>
        <v>401</v>
      </c>
      <c r="C8" s="110" t="str">
        <f>ZOZNAM!E5</f>
        <v>Andrejčík S.</v>
      </c>
      <c r="D8" s="110" t="str">
        <f>ZOZNAM!F5</f>
        <v>ŠKTP Victoria</v>
      </c>
      <c r="E8" s="110"/>
      <c r="F8" s="108"/>
      <c r="G8" s="109">
        <f>ZOZNAM!B21</f>
        <v>417</v>
      </c>
      <c r="H8" s="110" t="str">
        <f>ZOZNAM!E21</f>
        <v xml:space="preserve"> .</v>
      </c>
      <c r="I8" s="110">
        <f>ZOZNAM!F21</f>
        <v>0</v>
      </c>
      <c r="J8" s="110"/>
      <c r="K8" s="103"/>
      <c r="L8" s="71"/>
    </row>
    <row r="9" spans="1:16" ht="15.95" customHeight="1">
      <c r="A9" s="108">
        <v>2</v>
      </c>
      <c r="B9" s="109">
        <f>ZOZNAM!B6</f>
        <v>402</v>
      </c>
      <c r="C9" s="110" t="str">
        <f>ZOZNAM!E6</f>
        <v>Vozárová K.</v>
      </c>
      <c r="D9" s="110" t="str">
        <f>ZOZNAM!F6</f>
        <v>ŠKTP Victoria</v>
      </c>
      <c r="E9" s="110"/>
      <c r="F9" s="108"/>
      <c r="G9" s="109">
        <f>ZOZNAM!B22</f>
        <v>418</v>
      </c>
      <c r="H9" s="110" t="str">
        <f>ZOZNAM!E22</f>
        <v xml:space="preserve"> .</v>
      </c>
      <c r="I9" s="110">
        <f>ZOZNAM!F22</f>
        <v>0</v>
      </c>
      <c r="J9" s="110"/>
      <c r="K9" s="103"/>
      <c r="L9" s="71"/>
    </row>
    <row r="10" spans="1:16" ht="15.95" customHeight="1">
      <c r="A10" s="108">
        <v>3</v>
      </c>
      <c r="B10" s="109">
        <f>ZOZNAM!B7</f>
        <v>403</v>
      </c>
      <c r="C10" s="110" t="str">
        <f>ZOZNAM!E7</f>
        <v>Palčeková A.</v>
      </c>
      <c r="D10" s="110" t="str">
        <f>ZOZNAM!F7</f>
        <v>OMD</v>
      </c>
      <c r="E10" s="110"/>
      <c r="F10" s="108"/>
      <c r="G10" s="109">
        <f>ZOZNAM!B23</f>
        <v>419</v>
      </c>
      <c r="H10" s="110" t="str">
        <f>ZOZNAM!E23</f>
        <v xml:space="preserve"> .</v>
      </c>
      <c r="I10" s="110">
        <f>ZOZNAM!F23</f>
        <v>0</v>
      </c>
      <c r="J10" s="110"/>
      <c r="K10" s="103"/>
      <c r="L10" s="71"/>
    </row>
    <row r="11" spans="1:16" ht="15.95" customHeight="1">
      <c r="A11" s="108">
        <v>4</v>
      </c>
      <c r="B11" s="109">
        <f>ZOZNAM!B8</f>
        <v>404</v>
      </c>
      <c r="C11" s="110" t="str">
        <f>ZOZNAM!E8</f>
        <v xml:space="preserve"> .</v>
      </c>
      <c r="D11" s="110">
        <f>ZOZNAM!F8</f>
        <v>0</v>
      </c>
      <c r="E11" s="110"/>
      <c r="F11" s="111"/>
      <c r="G11" s="109">
        <f>ZOZNAM!B24</f>
        <v>420</v>
      </c>
      <c r="H11" s="110" t="str">
        <f>ZOZNAM!E24</f>
        <v xml:space="preserve"> .</v>
      </c>
      <c r="I11" s="110">
        <f>ZOZNAM!F24</f>
        <v>0</v>
      </c>
      <c r="J11" s="110"/>
      <c r="K11" s="103"/>
      <c r="L11" s="71"/>
    </row>
    <row r="12" spans="1:16" ht="15.95" customHeight="1">
      <c r="A12" s="108">
        <v>5</v>
      </c>
      <c r="B12" s="112"/>
      <c r="C12" s="93"/>
      <c r="D12" s="93"/>
      <c r="E12" s="93"/>
      <c r="F12" s="113"/>
      <c r="G12" s="114"/>
      <c r="H12" s="114"/>
      <c r="I12" s="114"/>
      <c r="J12" s="103"/>
      <c r="K12" s="103"/>
      <c r="L12" s="71"/>
    </row>
    <row r="13" spans="1:16" ht="15.95" customHeight="1">
      <c r="A13" s="108"/>
      <c r="B13" s="93"/>
      <c r="C13" s="93"/>
      <c r="D13" s="93"/>
      <c r="E13" s="93"/>
      <c r="F13" s="113"/>
      <c r="G13" s="103"/>
      <c r="H13" s="103"/>
      <c r="I13" s="103"/>
      <c r="J13" s="103"/>
      <c r="K13" s="103"/>
      <c r="L13" s="71"/>
    </row>
    <row r="14" spans="1:16" ht="15.95" customHeight="1">
      <c r="A14" s="108"/>
      <c r="B14" s="102" t="s">
        <v>51</v>
      </c>
      <c r="C14" s="102" t="s">
        <v>53</v>
      </c>
      <c r="D14" s="102"/>
      <c r="E14" s="102"/>
      <c r="F14" s="115"/>
      <c r="G14" s="102" t="s">
        <v>51</v>
      </c>
      <c r="H14" s="102" t="s">
        <v>73</v>
      </c>
      <c r="I14" s="102"/>
      <c r="J14" s="102"/>
      <c r="K14" s="103"/>
      <c r="L14" s="83"/>
      <c r="M14" s="83"/>
      <c r="N14" s="83"/>
      <c r="O14" s="83"/>
      <c r="P14" s="83"/>
    </row>
    <row r="15" spans="1:16" ht="15.95" customHeight="1">
      <c r="A15" s="108"/>
      <c r="B15" s="104" t="s">
        <v>17</v>
      </c>
      <c r="C15" s="105" t="s">
        <v>16</v>
      </c>
      <c r="D15" s="106" t="s">
        <v>15</v>
      </c>
      <c r="E15" s="106"/>
      <c r="F15" s="115"/>
      <c r="G15" s="104" t="s">
        <v>17</v>
      </c>
      <c r="H15" s="105" t="s">
        <v>16</v>
      </c>
      <c r="I15" s="106" t="s">
        <v>15</v>
      </c>
      <c r="J15" s="106"/>
      <c r="K15" s="103"/>
      <c r="L15" s="94"/>
      <c r="M15" s="94"/>
      <c r="N15" s="83"/>
      <c r="O15" s="83"/>
      <c r="P15" s="83"/>
    </row>
    <row r="16" spans="1:16" ht="15.95" customHeight="1">
      <c r="A16" s="108">
        <v>1</v>
      </c>
      <c r="B16" s="109">
        <f>ZOZNAM!B9</f>
        <v>405</v>
      </c>
      <c r="C16" s="110" t="str">
        <f>ZOZNAM!E9</f>
        <v>Klimčo M.</v>
      </c>
      <c r="D16" s="110" t="str">
        <f>ZOZNAM!F9</f>
        <v>ZOM Prešov</v>
      </c>
      <c r="E16" s="110"/>
      <c r="F16" s="113"/>
      <c r="G16" s="109">
        <f>ZOZNAM!B25</f>
        <v>421</v>
      </c>
      <c r="H16" s="110" t="str">
        <f>ZOZNAM!E25</f>
        <v xml:space="preserve"> .</v>
      </c>
      <c r="I16" s="110">
        <f>ZOZNAM!F25</f>
        <v>0</v>
      </c>
      <c r="J16" s="110"/>
      <c r="K16" s="103"/>
      <c r="L16" s="95"/>
      <c r="M16" s="95"/>
      <c r="N16" s="71"/>
      <c r="O16" s="71"/>
      <c r="P16" s="71"/>
    </row>
    <row r="17" spans="1:16" ht="15.95" customHeight="1">
      <c r="A17" s="108">
        <v>2</v>
      </c>
      <c r="B17" s="109">
        <f>ZOZNAM!B10</f>
        <v>406</v>
      </c>
      <c r="C17" s="110" t="str">
        <f>ZOZNAM!E10</f>
        <v>Balcová M.</v>
      </c>
      <c r="D17" s="110" t="str">
        <f>ZOZNAM!F10</f>
        <v>ŠK Altius</v>
      </c>
      <c r="E17" s="110"/>
      <c r="F17" s="113"/>
      <c r="G17" s="109">
        <f>ZOZNAM!B26</f>
        <v>422</v>
      </c>
      <c r="H17" s="110" t="str">
        <f>ZOZNAM!E26</f>
        <v xml:space="preserve"> .</v>
      </c>
      <c r="I17" s="110">
        <f>ZOZNAM!F26</f>
        <v>0</v>
      </c>
      <c r="J17" s="110"/>
      <c r="K17" s="103"/>
      <c r="L17" s="95"/>
      <c r="M17" s="95"/>
      <c r="N17" s="71"/>
      <c r="O17" s="71"/>
      <c r="P17" s="71"/>
    </row>
    <row r="18" spans="1:16" ht="15.95" customHeight="1">
      <c r="A18" s="108">
        <v>3</v>
      </c>
      <c r="B18" s="109">
        <f>ZOZNAM!B11</f>
        <v>407</v>
      </c>
      <c r="C18" s="110" t="str">
        <f>ZOZNAM!E11</f>
        <v>Kohútek M.</v>
      </c>
      <c r="D18" s="110" t="str">
        <f>ZOZNAM!F11</f>
        <v>OMD</v>
      </c>
      <c r="E18" s="110"/>
      <c r="F18" s="113"/>
      <c r="G18" s="109">
        <f>ZOZNAM!B27</f>
        <v>423</v>
      </c>
      <c r="H18" s="110" t="str">
        <f>ZOZNAM!E27</f>
        <v xml:space="preserve"> .</v>
      </c>
      <c r="I18" s="110">
        <f>ZOZNAM!F27</f>
        <v>0</v>
      </c>
      <c r="J18" s="110"/>
      <c r="K18" s="103"/>
      <c r="L18" s="95"/>
      <c r="M18" s="95"/>
      <c r="N18" s="71"/>
      <c r="O18" s="71"/>
      <c r="P18" s="71"/>
    </row>
    <row r="19" spans="1:16" ht="15.95" customHeight="1">
      <c r="A19" s="108">
        <v>4</v>
      </c>
      <c r="B19" s="109">
        <f>ZOZNAM!B12</f>
        <v>408</v>
      </c>
      <c r="C19" s="110" t="str">
        <f>ZOZNAM!E12</f>
        <v xml:space="preserve"> .</v>
      </c>
      <c r="D19" s="110">
        <f>ZOZNAM!F12</f>
        <v>0</v>
      </c>
      <c r="E19" s="110"/>
      <c r="F19" s="113"/>
      <c r="G19" s="109">
        <f>ZOZNAM!B28</f>
        <v>424</v>
      </c>
      <c r="H19" s="110" t="str">
        <f>ZOZNAM!E28</f>
        <v xml:space="preserve"> .</v>
      </c>
      <c r="I19" s="110">
        <f>ZOZNAM!F28</f>
        <v>0</v>
      </c>
      <c r="J19" s="110"/>
      <c r="K19" s="103"/>
      <c r="L19" s="95"/>
      <c r="M19" s="95"/>
      <c r="N19" s="71"/>
      <c r="O19" s="71"/>
      <c r="P19" s="71"/>
    </row>
    <row r="20" spans="1:16" ht="15.95" customHeight="1">
      <c r="A20" s="108">
        <v>5</v>
      </c>
      <c r="B20" s="112"/>
      <c r="C20" s="93"/>
      <c r="D20" s="93"/>
      <c r="E20" s="93"/>
      <c r="F20" s="113"/>
      <c r="G20" s="114"/>
      <c r="H20" s="114"/>
      <c r="I20" s="114"/>
      <c r="J20" s="103"/>
      <c r="K20" s="103"/>
      <c r="L20" s="71"/>
    </row>
    <row r="21" spans="1:16" ht="15.95" customHeight="1">
      <c r="A21" s="108"/>
      <c r="B21" s="93"/>
      <c r="C21" s="93"/>
      <c r="D21" s="93"/>
      <c r="E21" s="93"/>
      <c r="F21" s="113"/>
      <c r="G21" s="103"/>
      <c r="H21" s="103"/>
      <c r="I21" s="103"/>
      <c r="J21" s="103"/>
      <c r="K21" s="103"/>
      <c r="L21" s="83"/>
      <c r="M21" s="83"/>
      <c r="N21" s="83"/>
      <c r="O21" s="83"/>
    </row>
    <row r="22" spans="1:16" ht="15.95" customHeight="1">
      <c r="A22" s="108"/>
      <c r="B22" s="102" t="s">
        <v>51</v>
      </c>
      <c r="C22" s="102" t="s">
        <v>52</v>
      </c>
      <c r="D22" s="102"/>
      <c r="E22" s="102"/>
      <c r="F22" s="115"/>
      <c r="G22" s="102" t="s">
        <v>51</v>
      </c>
      <c r="H22" s="102" t="s">
        <v>72</v>
      </c>
      <c r="I22" s="102"/>
      <c r="J22" s="102"/>
      <c r="K22" s="103"/>
      <c r="L22" s="83"/>
      <c r="M22" s="83"/>
      <c r="N22" s="83"/>
      <c r="O22" s="83"/>
    </row>
    <row r="23" spans="1:16" ht="15.95" customHeight="1">
      <c r="A23" s="108"/>
      <c r="B23" s="104" t="s">
        <v>17</v>
      </c>
      <c r="C23" s="105" t="s">
        <v>16</v>
      </c>
      <c r="D23" s="106" t="s">
        <v>15</v>
      </c>
      <c r="E23" s="106"/>
      <c r="F23" s="115"/>
      <c r="G23" s="104" t="s">
        <v>17</v>
      </c>
      <c r="H23" s="105" t="s">
        <v>16</v>
      </c>
      <c r="I23" s="106" t="s">
        <v>15</v>
      </c>
      <c r="J23" s="106"/>
      <c r="K23" s="103"/>
      <c r="L23" s="94"/>
      <c r="M23" s="83"/>
      <c r="N23" s="83"/>
      <c r="O23" s="83"/>
    </row>
    <row r="24" spans="1:16" ht="15.95" customHeight="1">
      <c r="A24" s="108">
        <v>1</v>
      </c>
      <c r="B24" s="109">
        <f>ZOZNAM!B13</f>
        <v>409</v>
      </c>
      <c r="C24" s="110" t="str">
        <f>ZOZNAM!E13</f>
        <v>Strehársky M.</v>
      </c>
      <c r="D24" s="110" t="str">
        <f>ZOZNAM!F13</f>
        <v>ŠK Altius</v>
      </c>
      <c r="E24" s="110"/>
      <c r="F24" s="113"/>
      <c r="G24" s="109">
        <f>ZOZNAM!B29</f>
        <v>425</v>
      </c>
      <c r="H24" s="110" t="str">
        <f>ZOZNAM!E29</f>
        <v xml:space="preserve"> .</v>
      </c>
      <c r="I24" s="110">
        <f>ZOZNAM!F29</f>
        <v>0</v>
      </c>
      <c r="J24" s="110"/>
      <c r="K24" s="103"/>
      <c r="L24" s="95"/>
      <c r="M24" s="71"/>
      <c r="N24" s="71"/>
      <c r="O24" s="71"/>
    </row>
    <row r="25" spans="1:16" ht="15.95" customHeight="1">
      <c r="A25" s="108">
        <v>2</v>
      </c>
      <c r="B25" s="109">
        <f>ZOZNAM!B14</f>
        <v>410</v>
      </c>
      <c r="C25" s="110" t="str">
        <f>ZOZNAM!E14</f>
        <v>Rom M.</v>
      </c>
      <c r="D25" s="110" t="str">
        <f>ZOZNAM!F14</f>
        <v>OMD</v>
      </c>
      <c r="E25" s="110"/>
      <c r="F25" s="113"/>
      <c r="G25" s="109">
        <f>ZOZNAM!B30</f>
        <v>426</v>
      </c>
      <c r="H25" s="110" t="str">
        <f>ZOZNAM!E30</f>
        <v xml:space="preserve"> .</v>
      </c>
      <c r="I25" s="110">
        <f>ZOZNAM!F30</f>
        <v>0</v>
      </c>
      <c r="J25" s="110"/>
      <c r="K25" s="103"/>
      <c r="L25" s="95"/>
      <c r="M25" s="71"/>
      <c r="N25" s="71"/>
      <c r="O25" s="71"/>
    </row>
    <row r="26" spans="1:16" ht="15.95" customHeight="1">
      <c r="A26" s="108">
        <v>3</v>
      </c>
      <c r="B26" s="109">
        <f>ZOZNAM!B15</f>
        <v>411</v>
      </c>
      <c r="C26" s="110" t="str">
        <f>ZOZNAM!E15</f>
        <v>Lazová L.</v>
      </c>
      <c r="D26" s="110" t="str">
        <f>ZOZNAM!F15</f>
        <v>OMD</v>
      </c>
      <c r="E26" s="110"/>
      <c r="F26" s="111"/>
      <c r="G26" s="109">
        <f>ZOZNAM!B31</f>
        <v>427</v>
      </c>
      <c r="H26" s="110" t="str">
        <f>ZOZNAM!E31</f>
        <v xml:space="preserve"> .</v>
      </c>
      <c r="I26" s="110">
        <f>ZOZNAM!F31</f>
        <v>0</v>
      </c>
      <c r="J26" s="110"/>
      <c r="K26" s="103"/>
      <c r="L26" s="95"/>
      <c r="M26" s="71"/>
      <c r="N26" s="71"/>
      <c r="O26" s="71"/>
    </row>
    <row r="27" spans="1:16" ht="15.95" customHeight="1">
      <c r="A27" s="108">
        <v>4</v>
      </c>
      <c r="B27" s="109">
        <f>ZOZNAM!B16</f>
        <v>412</v>
      </c>
      <c r="C27" s="110" t="str">
        <f>ZOZNAM!E16</f>
        <v xml:space="preserve"> .</v>
      </c>
      <c r="D27" s="110">
        <f>ZOZNAM!F16</f>
        <v>0</v>
      </c>
      <c r="E27" s="110"/>
      <c r="F27" s="113"/>
      <c r="G27" s="109">
        <f>ZOZNAM!B32</f>
        <v>428</v>
      </c>
      <c r="H27" s="110" t="str">
        <f>ZOZNAM!E32</f>
        <v xml:space="preserve"> .</v>
      </c>
      <c r="I27" s="110">
        <f>ZOZNAM!F32</f>
        <v>0</v>
      </c>
      <c r="J27" s="110"/>
      <c r="K27" s="103"/>
      <c r="L27" s="95"/>
      <c r="M27" s="71"/>
      <c r="N27" s="71"/>
      <c r="O27" s="71"/>
    </row>
    <row r="28" spans="1:16" ht="15.95" customHeight="1">
      <c r="A28" s="108">
        <v>5</v>
      </c>
      <c r="B28" s="116"/>
      <c r="C28" s="101"/>
      <c r="D28" s="101"/>
      <c r="E28" s="101"/>
      <c r="F28" s="113"/>
      <c r="G28" s="114"/>
      <c r="H28" s="114"/>
      <c r="I28" s="114"/>
      <c r="J28" s="103"/>
      <c r="K28" s="117"/>
    </row>
    <row r="29" spans="1:16" ht="15.95" customHeight="1">
      <c r="A29" s="108"/>
      <c r="B29" s="101"/>
      <c r="C29" s="101"/>
      <c r="D29" s="101"/>
      <c r="E29" s="101"/>
      <c r="F29" s="113"/>
      <c r="G29" s="103"/>
      <c r="H29" s="103"/>
      <c r="I29" s="103"/>
      <c r="J29" s="103"/>
      <c r="K29" s="117"/>
    </row>
    <row r="30" spans="1:16" ht="15.95" customHeight="1">
      <c r="A30" s="108"/>
      <c r="B30" s="102" t="s">
        <v>51</v>
      </c>
      <c r="C30" s="102" t="s">
        <v>50</v>
      </c>
      <c r="D30" s="102"/>
      <c r="E30" s="102"/>
      <c r="F30" s="115"/>
      <c r="G30" s="102" t="s">
        <v>51</v>
      </c>
      <c r="H30" s="102" t="s">
        <v>71</v>
      </c>
      <c r="I30" s="102"/>
      <c r="J30" s="102"/>
      <c r="K30" s="117"/>
    </row>
    <row r="31" spans="1:16" ht="15.95" customHeight="1">
      <c r="A31" s="108"/>
      <c r="B31" s="104" t="s">
        <v>17</v>
      </c>
      <c r="C31" s="105" t="s">
        <v>16</v>
      </c>
      <c r="D31" s="106" t="s">
        <v>15</v>
      </c>
      <c r="E31" s="106"/>
      <c r="F31" s="115"/>
      <c r="G31" s="104" t="s">
        <v>17</v>
      </c>
      <c r="H31" s="105" t="s">
        <v>16</v>
      </c>
      <c r="I31" s="106" t="s">
        <v>15</v>
      </c>
      <c r="J31" s="106"/>
      <c r="K31" s="117"/>
    </row>
    <row r="32" spans="1:16" ht="15.95" customHeight="1">
      <c r="A32" s="108">
        <v>1</v>
      </c>
      <c r="B32" s="109">
        <f>ZOZNAM!B17</f>
        <v>413</v>
      </c>
      <c r="C32" s="110" t="str">
        <f>ZOZNAM!E17</f>
        <v>Burian M.</v>
      </c>
      <c r="D32" s="110" t="str">
        <f>ZOZNAM!F17</f>
        <v>ŠK Altius</v>
      </c>
      <c r="E32" s="110"/>
      <c r="F32" s="113"/>
      <c r="G32" s="109">
        <f>ZOZNAM!B33</f>
        <v>429</v>
      </c>
      <c r="H32" s="110" t="str">
        <f>ZOZNAM!E33</f>
        <v xml:space="preserve"> .</v>
      </c>
      <c r="I32" s="110">
        <f>ZOZNAM!F33</f>
        <v>0</v>
      </c>
      <c r="J32" s="110"/>
      <c r="K32" s="117"/>
    </row>
    <row r="33" spans="1:11" ht="15.95" customHeight="1">
      <c r="A33" s="108">
        <v>2</v>
      </c>
      <c r="B33" s="109">
        <f>ZOZNAM!B18</f>
        <v>414</v>
      </c>
      <c r="C33" s="110" t="str">
        <f>ZOZNAM!E18</f>
        <v>Ďurkovič R.</v>
      </c>
      <c r="D33" s="110" t="str">
        <f>ZOZNAM!F18</f>
        <v>ŠK Altius</v>
      </c>
      <c r="E33" s="110"/>
      <c r="F33" s="113"/>
      <c r="G33" s="109">
        <f>ZOZNAM!B34</f>
        <v>430</v>
      </c>
      <c r="H33" s="110" t="str">
        <f>ZOZNAM!E34</f>
        <v xml:space="preserve"> .</v>
      </c>
      <c r="I33" s="110">
        <f>ZOZNAM!F34</f>
        <v>0</v>
      </c>
      <c r="J33" s="110"/>
      <c r="K33" s="117"/>
    </row>
    <row r="34" spans="1:11" ht="15.95" customHeight="1">
      <c r="A34" s="108">
        <v>3</v>
      </c>
      <c r="B34" s="109">
        <f>ZOZNAM!B19</f>
        <v>415</v>
      </c>
      <c r="C34" s="110" t="str">
        <f>ZOZNAM!E19</f>
        <v>Farba M.</v>
      </c>
      <c r="D34" s="110" t="str">
        <f>ZOZNAM!F19</f>
        <v>OMD</v>
      </c>
      <c r="E34" s="110"/>
      <c r="F34" s="111"/>
      <c r="G34" s="109">
        <f>ZOZNAM!B35</f>
        <v>431</v>
      </c>
      <c r="H34" s="110" t="str">
        <f>ZOZNAM!E35</f>
        <v xml:space="preserve"> .</v>
      </c>
      <c r="I34" s="110">
        <f>ZOZNAM!F35</f>
        <v>0</v>
      </c>
      <c r="J34" s="110"/>
      <c r="K34" s="117"/>
    </row>
    <row r="35" spans="1:11" ht="15.95" customHeight="1">
      <c r="A35" s="108">
        <v>4</v>
      </c>
      <c r="B35" s="109">
        <f>ZOZNAM!B20</f>
        <v>416</v>
      </c>
      <c r="C35" s="110" t="str">
        <f>ZOZNAM!E20</f>
        <v>Galiovský M.</v>
      </c>
      <c r="D35" s="110" t="str">
        <f>ZOZNAM!F20</f>
        <v>OMD</v>
      </c>
      <c r="E35" s="110"/>
      <c r="F35" s="108"/>
      <c r="G35" s="109">
        <f>ZOZNAM!B36</f>
        <v>432</v>
      </c>
      <c r="H35" s="110" t="str">
        <f>ZOZNAM!E36</f>
        <v xml:space="preserve"> .</v>
      </c>
      <c r="I35" s="110">
        <f>ZOZNAM!F36</f>
        <v>0</v>
      </c>
      <c r="J35" s="110"/>
      <c r="K35" s="117"/>
    </row>
    <row r="36" spans="1:11" ht="15.95" customHeight="1">
      <c r="A36" s="108">
        <v>5</v>
      </c>
      <c r="B36" s="116"/>
      <c r="C36" s="101"/>
      <c r="D36" s="101"/>
      <c r="E36" s="101"/>
      <c r="F36" s="108"/>
      <c r="G36" s="118"/>
      <c r="H36" s="118"/>
      <c r="I36" s="118"/>
      <c r="J36" s="117"/>
      <c r="K36" s="117"/>
    </row>
    <row r="37" spans="1:11">
      <c r="A37" s="93"/>
      <c r="B37" s="119"/>
      <c r="C37" s="119"/>
      <c r="D37" s="93"/>
      <c r="E37" s="93"/>
      <c r="F37" s="93"/>
      <c r="G37" s="93"/>
      <c r="H37" s="93"/>
      <c r="I37" s="93"/>
      <c r="J37" s="93"/>
      <c r="K37" s="93"/>
    </row>
    <row r="38" spans="1:11">
      <c r="B38" s="84"/>
    </row>
    <row r="39" spans="1:11">
      <c r="B39" s="84"/>
    </row>
    <row r="40" spans="1:11">
      <c r="B40" s="8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D2:J2"/>
    <mergeCell ref="B2:C2"/>
  </mergeCells>
  <conditionalFormatting sqref="G12:J12 G20:J20 G28:J28 G36:J36">
    <cfRule type="expression" dxfId="98" priority="139" stopIfTrue="1">
      <formula>ISERROR($G12)</formula>
    </cfRule>
  </conditionalFormatting>
  <conditionalFormatting sqref="B20:D20 B36:D36 B28:D28 B8:D12">
    <cfRule type="expression" dxfId="97" priority="140" stopIfTrue="1">
      <formula>ISERROR($B8)</formula>
    </cfRule>
  </conditionalFormatting>
  <conditionalFormatting sqref="B6:C6">
    <cfRule type="expression" dxfId="96" priority="141" stopIfTrue="1">
      <formula>ISERROR($B8)</formula>
    </cfRule>
  </conditionalFormatting>
  <conditionalFormatting sqref="B7:D7">
    <cfRule type="expression" dxfId="95" priority="142" stopIfTrue="1">
      <formula>ISERROR($B8)</formula>
    </cfRule>
  </conditionalFormatting>
  <conditionalFormatting sqref="I16">
    <cfRule type="expression" dxfId="94" priority="103" stopIfTrue="1">
      <formula>ISERROR($B16)</formula>
    </cfRule>
  </conditionalFormatting>
  <conditionalFormatting sqref="G14:H14">
    <cfRule type="expression" dxfId="93" priority="104" stopIfTrue="1">
      <formula>ISERROR($B16)</formula>
    </cfRule>
  </conditionalFormatting>
  <conditionalFormatting sqref="G15:I15">
    <cfRule type="expression" dxfId="92" priority="105" stopIfTrue="1">
      <formula>ISERROR($B16)</formula>
    </cfRule>
  </conditionalFormatting>
  <conditionalFormatting sqref="G16">
    <cfRule type="expression" dxfId="91" priority="102" stopIfTrue="1">
      <formula>ISERROR($B16)</formula>
    </cfRule>
  </conditionalFormatting>
  <conditionalFormatting sqref="H16">
    <cfRule type="expression" dxfId="90" priority="98" stopIfTrue="1">
      <formula>ISERROR($B16)</formula>
    </cfRule>
  </conditionalFormatting>
  <conditionalFormatting sqref="I8">
    <cfRule type="expression" dxfId="89" priority="92" stopIfTrue="1">
      <formula>ISERROR($B8)</formula>
    </cfRule>
  </conditionalFormatting>
  <conditionalFormatting sqref="G6:H6">
    <cfRule type="expression" dxfId="88" priority="93" stopIfTrue="1">
      <formula>ISERROR($B8)</formula>
    </cfRule>
  </conditionalFormatting>
  <conditionalFormatting sqref="G7:I7">
    <cfRule type="expression" dxfId="87" priority="94" stopIfTrue="1">
      <formula>ISERROR($B8)</formula>
    </cfRule>
  </conditionalFormatting>
  <conditionalFormatting sqref="G8">
    <cfRule type="expression" dxfId="86" priority="91" stopIfTrue="1">
      <formula>ISERROR($B8)</formula>
    </cfRule>
  </conditionalFormatting>
  <conditionalFormatting sqref="H8">
    <cfRule type="expression" dxfId="85" priority="87" stopIfTrue="1">
      <formula>ISERROR($B8)</formula>
    </cfRule>
  </conditionalFormatting>
  <conditionalFormatting sqref="G22:H22">
    <cfRule type="expression" dxfId="84" priority="82" stopIfTrue="1">
      <formula>ISERROR($B24)</formula>
    </cfRule>
  </conditionalFormatting>
  <conditionalFormatting sqref="G23:I23">
    <cfRule type="expression" dxfId="83" priority="83" stopIfTrue="1">
      <formula>ISERROR($B24)</formula>
    </cfRule>
  </conditionalFormatting>
  <conditionalFormatting sqref="I32">
    <cfRule type="expression" dxfId="82" priority="70" stopIfTrue="1">
      <formula>ISERROR($B32)</formula>
    </cfRule>
  </conditionalFormatting>
  <conditionalFormatting sqref="G30:H30">
    <cfRule type="expression" dxfId="81" priority="71" stopIfTrue="1">
      <formula>ISERROR($B32)</formula>
    </cfRule>
  </conditionalFormatting>
  <conditionalFormatting sqref="G31:I31">
    <cfRule type="expression" dxfId="80" priority="72" stopIfTrue="1">
      <formula>ISERROR($B32)</formula>
    </cfRule>
  </conditionalFormatting>
  <conditionalFormatting sqref="G32">
    <cfRule type="expression" dxfId="79" priority="69" stopIfTrue="1">
      <formula>ISERROR($B32)</formula>
    </cfRule>
  </conditionalFormatting>
  <conditionalFormatting sqref="H32">
    <cfRule type="expression" dxfId="78" priority="65" stopIfTrue="1">
      <formula>ISERROR($B32)</formula>
    </cfRule>
  </conditionalFormatting>
  <conditionalFormatting sqref="I9:I11">
    <cfRule type="expression" dxfId="77" priority="61" stopIfTrue="1">
      <formula>ISERROR($B9)</formula>
    </cfRule>
  </conditionalFormatting>
  <conditionalFormatting sqref="G9:G11">
    <cfRule type="expression" dxfId="76" priority="60" stopIfTrue="1">
      <formula>ISERROR($B9)</formula>
    </cfRule>
  </conditionalFormatting>
  <conditionalFormatting sqref="H9:H11">
    <cfRule type="expression" dxfId="75" priority="59" stopIfTrue="1">
      <formula>ISERROR($B9)</formula>
    </cfRule>
  </conditionalFormatting>
  <conditionalFormatting sqref="L14">
    <cfRule type="expression" dxfId="74" priority="55" stopIfTrue="1">
      <formula>ISERROR($B16)</formula>
    </cfRule>
  </conditionalFormatting>
  <conditionalFormatting sqref="L16">
    <cfRule type="expression" dxfId="73" priority="53" stopIfTrue="1">
      <formula>ISERROR($B16)</formula>
    </cfRule>
  </conditionalFormatting>
  <conditionalFormatting sqref="L15">
    <cfRule type="expression" dxfId="72" priority="54" stopIfTrue="1">
      <formula>ISERROR($B16)</formula>
    </cfRule>
  </conditionalFormatting>
  <conditionalFormatting sqref="L17:L19">
    <cfRule type="expression" dxfId="71" priority="52" stopIfTrue="1">
      <formula>ISERROR($B17)</formula>
    </cfRule>
  </conditionalFormatting>
  <conditionalFormatting sqref="B14:C14">
    <cfRule type="expression" dxfId="70" priority="51" stopIfTrue="1">
      <formula>ISERROR($B16)</formula>
    </cfRule>
  </conditionalFormatting>
  <conditionalFormatting sqref="B16:D16">
    <cfRule type="expression" dxfId="69" priority="49" stopIfTrue="1">
      <formula>ISERROR($B16)</formula>
    </cfRule>
  </conditionalFormatting>
  <conditionalFormatting sqref="B15:D15">
    <cfRule type="expression" dxfId="68" priority="50" stopIfTrue="1">
      <formula>ISERROR($B16)</formula>
    </cfRule>
  </conditionalFormatting>
  <conditionalFormatting sqref="B17:D19">
    <cfRule type="expression" dxfId="67" priority="48" stopIfTrue="1">
      <formula>ISERROR($B17)</formula>
    </cfRule>
  </conditionalFormatting>
  <conditionalFormatting sqref="L21:M21">
    <cfRule type="expression" dxfId="66" priority="46" stopIfTrue="1">
      <formula>ISERROR($B23)</formula>
    </cfRule>
  </conditionalFormatting>
  <conditionalFormatting sqref="M14:N14">
    <cfRule type="expression" dxfId="65" priority="34" stopIfTrue="1">
      <formula>ISERROR($B16)</formula>
    </cfRule>
  </conditionalFormatting>
  <conditionalFormatting sqref="M16:O16">
    <cfRule type="expression" dxfId="64" priority="32" stopIfTrue="1">
      <formula>ISERROR($B16)</formula>
    </cfRule>
  </conditionalFormatting>
  <conditionalFormatting sqref="M15:O15">
    <cfRule type="expression" dxfId="63" priority="33" stopIfTrue="1">
      <formula>ISERROR($B16)</formula>
    </cfRule>
  </conditionalFormatting>
  <conditionalFormatting sqref="M17:O19">
    <cfRule type="expression" dxfId="62" priority="31" stopIfTrue="1">
      <formula>ISERROR($B17)</formula>
    </cfRule>
  </conditionalFormatting>
  <conditionalFormatting sqref="B22:C22">
    <cfRule type="expression" dxfId="61" priority="30" stopIfTrue="1">
      <formula>ISERROR($B24)</formula>
    </cfRule>
  </conditionalFormatting>
  <conditionalFormatting sqref="B24:D24">
    <cfRule type="expression" dxfId="60" priority="28" stopIfTrue="1">
      <formula>ISERROR($B24)</formula>
    </cfRule>
  </conditionalFormatting>
  <conditionalFormatting sqref="B23:D23">
    <cfRule type="expression" dxfId="59" priority="29" stopIfTrue="1">
      <formula>ISERROR($B24)</formula>
    </cfRule>
  </conditionalFormatting>
  <conditionalFormatting sqref="B25:D27">
    <cfRule type="expression" dxfId="58" priority="26" stopIfTrue="1">
      <formula>ISERROR($B25)</formula>
    </cfRule>
  </conditionalFormatting>
  <conditionalFormatting sqref="L22:M22">
    <cfRule type="expression" dxfId="57" priority="25" stopIfTrue="1">
      <formula>ISERROR($B24)</formula>
    </cfRule>
  </conditionalFormatting>
  <conditionalFormatting sqref="L24:N24">
    <cfRule type="expression" dxfId="56" priority="23" stopIfTrue="1">
      <formula>ISERROR($B24)</formula>
    </cfRule>
  </conditionalFormatting>
  <conditionalFormatting sqref="L23:N23">
    <cfRule type="expression" dxfId="55" priority="24" stopIfTrue="1">
      <formula>ISERROR($B24)</formula>
    </cfRule>
  </conditionalFormatting>
  <conditionalFormatting sqref="L25:N27">
    <cfRule type="expression" dxfId="54" priority="22" stopIfTrue="1">
      <formula>ISERROR($B25)</formula>
    </cfRule>
  </conditionalFormatting>
  <conditionalFormatting sqref="B30:C30">
    <cfRule type="expression" dxfId="53" priority="21" stopIfTrue="1">
      <formula>ISERROR($B32)</formula>
    </cfRule>
  </conditionalFormatting>
  <conditionalFormatting sqref="B32:D32">
    <cfRule type="expression" dxfId="52" priority="19" stopIfTrue="1">
      <formula>ISERROR($B32)</formula>
    </cfRule>
  </conditionalFormatting>
  <conditionalFormatting sqref="B31:D31">
    <cfRule type="expression" dxfId="51" priority="20" stopIfTrue="1">
      <formula>ISERROR($B32)</formula>
    </cfRule>
  </conditionalFormatting>
  <conditionalFormatting sqref="B33:D35">
    <cfRule type="expression" dxfId="50" priority="17" stopIfTrue="1">
      <formula>ISERROR($B33)</formula>
    </cfRule>
  </conditionalFormatting>
  <conditionalFormatting sqref="I17:I19">
    <cfRule type="expression" dxfId="49" priority="16" stopIfTrue="1">
      <formula>ISERROR($B17)</formula>
    </cfRule>
  </conditionalFormatting>
  <conditionalFormatting sqref="G17:G19">
    <cfRule type="expression" dxfId="48" priority="15" stopIfTrue="1">
      <formula>ISERROR($B17)</formula>
    </cfRule>
  </conditionalFormatting>
  <conditionalFormatting sqref="H17:H19">
    <cfRule type="expression" dxfId="47" priority="14" stopIfTrue="1">
      <formula>ISERROR($B17)</formula>
    </cfRule>
  </conditionalFormatting>
  <conditionalFormatting sqref="I24">
    <cfRule type="expression" dxfId="46" priority="10" stopIfTrue="1">
      <formula>ISERROR($B24)</formula>
    </cfRule>
  </conditionalFormatting>
  <conditionalFormatting sqref="G24">
    <cfRule type="expression" dxfId="45" priority="9" stopIfTrue="1">
      <formula>ISERROR($B24)</formula>
    </cfRule>
  </conditionalFormatting>
  <conditionalFormatting sqref="H24">
    <cfRule type="expression" dxfId="44" priority="8" stopIfTrue="1">
      <formula>ISERROR($B24)</formula>
    </cfRule>
  </conditionalFormatting>
  <conditionalFormatting sqref="I25:I27">
    <cfRule type="expression" dxfId="43" priority="7" stopIfTrue="1">
      <formula>ISERROR($B25)</formula>
    </cfRule>
  </conditionalFormatting>
  <conditionalFormatting sqref="G25:G27">
    <cfRule type="expression" dxfId="42" priority="6" stopIfTrue="1">
      <formula>ISERROR($B25)</formula>
    </cfRule>
  </conditionalFormatting>
  <conditionalFormatting sqref="H25:H27">
    <cfRule type="expression" dxfId="41" priority="5" stopIfTrue="1">
      <formula>ISERROR($B25)</formula>
    </cfRule>
  </conditionalFormatting>
  <conditionalFormatting sqref="I33:I35">
    <cfRule type="expression" dxfId="40" priority="4" stopIfTrue="1">
      <formula>ISERROR($B33)</formula>
    </cfRule>
  </conditionalFormatting>
  <conditionalFormatting sqref="G33:G35">
    <cfRule type="expression" dxfId="39" priority="3" stopIfTrue="1">
      <formula>ISERROR($B33)</formula>
    </cfRule>
  </conditionalFormatting>
  <conditionalFormatting sqref="H33:H35">
    <cfRule type="expression" dxfId="38" priority="2" stopIfTrue="1">
      <formula>ISERROR($B33)</formula>
    </cfRule>
  </conditionalFormatting>
  <conditionalFormatting sqref="D8:E35">
    <cfRule type="cellIs" dxfId="37" priority="1" operator="equal">
      <formula>0</formula>
    </cfRule>
  </conditionalFormatting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10"/>
  </sheetPr>
  <dimension ref="B1:AD21"/>
  <sheetViews>
    <sheetView showGridLines="0" zoomScaleNormal="100" workbookViewId="0">
      <selection activeCell="R25" sqref="R25"/>
    </sheetView>
  </sheetViews>
  <sheetFormatPr defaultColWidth="9.140625" defaultRowHeight="21" customHeight="1"/>
  <cols>
    <col min="1" max="1" width="2.7109375" style="59" customWidth="1"/>
    <col min="2" max="2" width="3.7109375" style="59" customWidth="1"/>
    <col min="3" max="3" width="4.7109375" style="59" customWidth="1"/>
    <col min="4" max="4" width="12.85546875" style="59" customWidth="1"/>
    <col min="5" max="5" width="8.85546875" style="59" customWidth="1"/>
    <col min="6" max="6" width="3.7109375" style="76" customWidth="1"/>
    <col min="7" max="7" width="1.7109375" style="59" customWidth="1"/>
    <col min="8" max="8" width="5.42578125" style="77" customWidth="1"/>
    <col min="9" max="9" width="3.7109375" style="59" customWidth="1"/>
    <col min="10" max="10" width="1.7109375" style="59" customWidth="1"/>
    <col min="11" max="11" width="4.85546875" style="59" customWidth="1"/>
    <col min="12" max="12" width="3.7109375" style="59" customWidth="1"/>
    <col min="13" max="13" width="1.7109375" style="59" customWidth="1"/>
    <col min="14" max="14" width="4.140625" style="59" customWidth="1"/>
    <col min="15" max="15" width="3.7109375" style="59" customWidth="1"/>
    <col min="16" max="16" width="1.7109375" style="59" customWidth="1"/>
    <col min="17" max="17" width="4.7109375" style="59" customWidth="1"/>
    <col min="18" max="18" width="7.85546875" style="59" customWidth="1"/>
    <col min="19" max="19" width="10.7109375" style="59" customWidth="1"/>
    <col min="20" max="20" width="3.7109375" style="59" customWidth="1"/>
    <col min="21" max="21" width="1.7109375" style="59" customWidth="1"/>
    <col min="22" max="22" width="3.5703125" style="59" customWidth="1"/>
    <col min="23" max="26" width="0" style="59" hidden="1" customWidth="1"/>
    <col min="27" max="27" width="7.7109375" style="59" customWidth="1"/>
    <col min="28" max="28" width="8.140625" style="59" customWidth="1"/>
    <col min="29" max="29" width="7.42578125" style="59" customWidth="1"/>
    <col min="30" max="30" width="10" style="59" customWidth="1"/>
    <col min="31" max="31" width="8.140625" style="59" customWidth="1"/>
    <col min="32" max="32" width="14.85546875" style="59" customWidth="1"/>
    <col min="33" max="33" width="2.140625" style="59" customWidth="1"/>
    <col min="34" max="34" width="15" style="59" customWidth="1"/>
    <col min="35" max="35" width="18.7109375" style="59" customWidth="1"/>
    <col min="36" max="36" width="5.7109375" style="59" customWidth="1"/>
    <col min="37" max="37" width="5.5703125" style="59" customWidth="1"/>
    <col min="38" max="38" width="5" style="59" customWidth="1"/>
    <col min="39" max="39" width="5.5703125" style="59" customWidth="1"/>
    <col min="40" max="40" width="10" style="59" customWidth="1"/>
    <col min="41" max="16384" width="9.140625" style="59"/>
  </cols>
  <sheetData>
    <row r="1" spans="2:30" ht="20.25" customHeight="1">
      <c r="B1" s="348"/>
      <c r="C1" s="348"/>
      <c r="D1" s="350" t="s">
        <v>18</v>
      </c>
      <c r="E1" s="350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49">
        <v>1</v>
      </c>
      <c r="G3" s="349"/>
      <c r="H3" s="349"/>
      <c r="I3" s="349">
        <v>2</v>
      </c>
      <c r="J3" s="349"/>
      <c r="K3" s="349"/>
      <c r="L3" s="349">
        <v>3</v>
      </c>
      <c r="M3" s="349"/>
      <c r="N3" s="349"/>
      <c r="O3" s="352">
        <v>4</v>
      </c>
      <c r="P3" s="352"/>
      <c r="Q3" s="352"/>
      <c r="R3" s="61" t="s">
        <v>74</v>
      </c>
      <c r="S3" s="62" t="s">
        <v>14</v>
      </c>
      <c r="T3" s="349" t="s">
        <v>13</v>
      </c>
      <c r="U3" s="349"/>
      <c r="V3" s="349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36">
        <v>1</v>
      </c>
      <c r="C4" s="337">
        <f>SKUPINY!B8</f>
        <v>401</v>
      </c>
      <c r="D4" s="338" t="str">
        <f>SKUPINY!C8</f>
        <v>Andrejčík S.</v>
      </c>
      <c r="E4" s="339" t="str">
        <f>SKUPINY!D8</f>
        <v>ŠKTP Victoria</v>
      </c>
      <c r="F4" s="351"/>
      <c r="G4" s="351"/>
      <c r="H4" s="351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07">
        <f>COUNT(I4,L4,O4)</f>
        <v>0</v>
      </c>
      <c r="S4" s="347">
        <f>IF(I4&gt;K4,1,0)+IF(L4&gt;N4,1,0)+IF(O4&gt;Q4,1,0)+IF(I5&gt;K5,1,0)+IF(L5&gt;N5,1,0)+IF(O5&gt;Q5,1,0)</f>
        <v>0</v>
      </c>
      <c r="T4" s="332">
        <f>SUM(I4,L4,O4)</f>
        <v>0</v>
      </c>
      <c r="U4" s="334" t="s">
        <v>6</v>
      </c>
      <c r="V4" s="353">
        <v>0</v>
      </c>
      <c r="W4" s="320" t="e">
        <f>S4/#REF!</f>
        <v>#REF!</v>
      </c>
      <c r="X4" s="320" t="e">
        <f>(T4-V4)/#REF!</f>
        <v>#REF!</v>
      </c>
      <c r="Y4" s="320" t="e">
        <f>T4/#REF!</f>
        <v>#REF!</v>
      </c>
      <c r="Z4" s="333" t="e">
        <f>W4*1000000+X4*1000+Y4</f>
        <v>#REF!</v>
      </c>
      <c r="AA4" s="346">
        <f>T4-V4</f>
        <v>0</v>
      </c>
      <c r="AB4" s="343">
        <f>T4</f>
        <v>0</v>
      </c>
      <c r="AC4" s="343"/>
      <c r="AD4" s="324"/>
    </row>
    <row r="5" spans="2:30" ht="12" customHeight="1">
      <c r="B5" s="336"/>
      <c r="C5" s="337"/>
      <c r="D5" s="338"/>
      <c r="E5" s="339"/>
      <c r="F5" s="351"/>
      <c r="G5" s="351"/>
      <c r="H5" s="351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08"/>
      <c r="S5" s="347"/>
      <c r="T5" s="332"/>
      <c r="U5" s="334"/>
      <c r="V5" s="353"/>
      <c r="W5" s="320"/>
      <c r="X5" s="320"/>
      <c r="Y5" s="320"/>
      <c r="Z5" s="333"/>
      <c r="AA5" s="346"/>
      <c r="AB5" s="344"/>
      <c r="AC5" s="344"/>
      <c r="AD5" s="325"/>
    </row>
    <row r="6" spans="2:30" ht="18" customHeight="1">
      <c r="B6" s="336">
        <v>2</v>
      </c>
      <c r="C6" s="337">
        <f>SKUPINY!B9</f>
        <v>402</v>
      </c>
      <c r="D6" s="338" t="str">
        <f>SKUPINY!C9</f>
        <v>Vozárová K.</v>
      </c>
      <c r="E6" s="339" t="str">
        <f>SKUPINY!D9</f>
        <v>ŠKTP Victoria</v>
      </c>
      <c r="F6" s="64"/>
      <c r="G6" s="120" t="s">
        <v>6</v>
      </c>
      <c r="H6" s="65"/>
      <c r="I6" s="340"/>
      <c r="J6" s="340"/>
      <c r="K6" s="340"/>
      <c r="L6" s="64"/>
      <c r="M6" s="120" t="s">
        <v>6</v>
      </c>
      <c r="N6" s="65"/>
      <c r="O6" s="230"/>
      <c r="P6" s="231" t="s">
        <v>6</v>
      </c>
      <c r="Q6" s="232"/>
      <c r="R6" s="307">
        <f>COUNT(F6,L6,O6)</f>
        <v>0</v>
      </c>
      <c r="S6" s="330">
        <f>IF(F6&gt;H6,1,0)+IF(L6&gt;N6,1,0)+IF(O6&gt;Q6,1,0)+IF(F7&gt;H7,1,0)+IF(L7&gt;N7,1,0)+IF(O7&gt;Q7,1,0)</f>
        <v>0</v>
      </c>
      <c r="T6" s="332">
        <f>SUM(F6,I6,L6,O6)</f>
        <v>0</v>
      </c>
      <c r="U6" s="334" t="s">
        <v>6</v>
      </c>
      <c r="V6" s="335">
        <f>SUM(H6,K6,N6,Q6)</f>
        <v>0</v>
      </c>
      <c r="W6" s="320" t="e">
        <f>S6/#REF!</f>
        <v>#REF!</v>
      </c>
      <c r="X6" s="320" t="e">
        <f>(T6-V6)/#REF!</f>
        <v>#REF!</v>
      </c>
      <c r="Y6" s="320" t="e">
        <f>T6/#REF!</f>
        <v>#REF!</v>
      </c>
      <c r="Z6" s="333" t="e">
        <f>W6*1000000+X6*1000+Y6</f>
        <v>#REF!</v>
      </c>
      <c r="AA6" s="346">
        <f>T6-V6</f>
        <v>0</v>
      </c>
      <c r="AB6" s="343">
        <f>T6</f>
        <v>0</v>
      </c>
      <c r="AC6" s="343"/>
      <c r="AD6" s="324"/>
    </row>
    <row r="7" spans="2:30" ht="12" customHeight="1">
      <c r="B7" s="336"/>
      <c r="C7" s="337"/>
      <c r="D7" s="338"/>
      <c r="E7" s="339"/>
      <c r="F7" s="69"/>
      <c r="G7" s="121" t="str">
        <f>IF(ISNUMBER(F7),":","")</f>
        <v/>
      </c>
      <c r="H7" s="68"/>
      <c r="I7" s="340"/>
      <c r="J7" s="340"/>
      <c r="K7" s="340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08"/>
      <c r="S7" s="331"/>
      <c r="T7" s="332"/>
      <c r="U7" s="334"/>
      <c r="V7" s="335"/>
      <c r="W7" s="320"/>
      <c r="X7" s="320"/>
      <c r="Y7" s="320"/>
      <c r="Z7" s="333"/>
      <c r="AA7" s="346"/>
      <c r="AB7" s="344"/>
      <c r="AC7" s="344"/>
      <c r="AD7" s="325"/>
    </row>
    <row r="8" spans="2:30" ht="18" customHeight="1">
      <c r="B8" s="336">
        <v>3</v>
      </c>
      <c r="C8" s="337">
        <f>SKUPINY!B10</f>
        <v>403</v>
      </c>
      <c r="D8" s="338" t="str">
        <f>SKUPINY!C10</f>
        <v>Palčeková A.</v>
      </c>
      <c r="E8" s="339" t="str">
        <f>SKUPINY!D10</f>
        <v>OMD</v>
      </c>
      <c r="F8" s="64"/>
      <c r="G8" s="120" t="s">
        <v>6</v>
      </c>
      <c r="H8" s="65"/>
      <c r="I8" s="64"/>
      <c r="J8" s="120" t="s">
        <v>6</v>
      </c>
      <c r="K8" s="65"/>
      <c r="L8" s="340"/>
      <c r="M8" s="340"/>
      <c r="N8" s="340"/>
      <c r="O8" s="230"/>
      <c r="P8" s="231" t="s">
        <v>6</v>
      </c>
      <c r="Q8" s="232"/>
      <c r="R8" s="307">
        <f>COUNT(F8,I8,O8)</f>
        <v>0</v>
      </c>
      <c r="S8" s="329">
        <f>IF(I8&gt;K8,1,0)+IF(F8&gt;H8,1,0)+IF(O8&gt;Q8,1,0)+IF(I9&gt;K9,1,0)+IF(F9&gt;H9,1,0)+IF(O9&gt;Q9,1,0)</f>
        <v>0</v>
      </c>
      <c r="T8" s="345">
        <f>SUM(F8,I8,L8,O8)</f>
        <v>0</v>
      </c>
      <c r="U8" s="334" t="s">
        <v>6</v>
      </c>
      <c r="V8" s="335">
        <f>SUM(H8,K8,N8,Q8)</f>
        <v>0</v>
      </c>
      <c r="W8" s="320" t="e">
        <f>S8/#REF!</f>
        <v>#REF!</v>
      </c>
      <c r="X8" s="320" t="e">
        <f>(T8-V8)/#REF!</f>
        <v>#REF!</v>
      </c>
      <c r="Y8" s="320" t="e">
        <f>T8/#REF!</f>
        <v>#REF!</v>
      </c>
      <c r="Z8" s="333" t="e">
        <f>W8*1000000+X8*1000+Y8</f>
        <v>#REF!</v>
      </c>
      <c r="AA8" s="346">
        <f>T8-V8</f>
        <v>0</v>
      </c>
      <c r="AB8" s="341">
        <v>0</v>
      </c>
      <c r="AC8" s="343"/>
      <c r="AD8" s="324"/>
    </row>
    <row r="9" spans="2:30" ht="12" customHeight="1">
      <c r="B9" s="336"/>
      <c r="C9" s="337"/>
      <c r="D9" s="338"/>
      <c r="E9" s="339"/>
      <c r="F9" s="69"/>
      <c r="G9" s="121" t="str">
        <f>IF(ISNUMBER(F9),":","")</f>
        <v/>
      </c>
      <c r="H9" s="68"/>
      <c r="I9" s="66"/>
      <c r="J9" s="67" t="str">
        <f>IF(ISNUMBER(I9),":","")</f>
        <v/>
      </c>
      <c r="K9" s="68"/>
      <c r="L9" s="340"/>
      <c r="M9" s="340"/>
      <c r="N9" s="340"/>
      <c r="O9" s="233" t="str">
        <f>IF(ISNUMBER(#REF!),#REF!,"")</f>
        <v/>
      </c>
      <c r="P9" s="236" t="str">
        <f>IF(ISNUMBER(#REF!),":","")</f>
        <v/>
      </c>
      <c r="Q9" s="235" t="str">
        <f>IF(ISNUMBER(#REF!),#REF!,"")</f>
        <v/>
      </c>
      <c r="R9" s="308"/>
      <c r="S9" s="329"/>
      <c r="T9" s="345"/>
      <c r="U9" s="334"/>
      <c r="V9" s="335"/>
      <c r="W9" s="320"/>
      <c r="X9" s="320"/>
      <c r="Y9" s="320"/>
      <c r="Z9" s="333"/>
      <c r="AA9" s="346"/>
      <c r="AB9" s="342"/>
      <c r="AC9" s="344"/>
      <c r="AD9" s="325"/>
    </row>
    <row r="11" spans="2:30" ht="15" customHeight="1">
      <c r="C11" s="305" t="s">
        <v>5</v>
      </c>
      <c r="D11" s="306"/>
      <c r="E11" s="318" t="str">
        <f>IF(ISTEXT(ÚDAJE!C10),ÚDAJE!C10,"")</f>
        <v/>
      </c>
      <c r="F11" s="318"/>
      <c r="G11" s="318"/>
      <c r="H11" s="318"/>
      <c r="I11" s="318"/>
      <c r="J11" s="318"/>
      <c r="K11" s="318"/>
      <c r="L11" s="70" t="s">
        <v>4</v>
      </c>
      <c r="M11" s="71"/>
      <c r="N11" s="71"/>
      <c r="P11" s="321" t="str">
        <f>IF(ISTEXT(ÚDAJE!C9),ÚDAJE!C9,"")</f>
        <v/>
      </c>
      <c r="Q11" s="321"/>
      <c r="R11" s="321"/>
      <c r="S11" s="321"/>
      <c r="T11" s="72" t="s">
        <v>3</v>
      </c>
      <c r="AB11" s="326">
        <f>IF(ISNUMBER(ÚDAJE!C11),ÚDAJE!C11,"")</f>
        <v>43722</v>
      </c>
      <c r="AC11" s="327"/>
      <c r="AD11" s="328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09" t="s">
        <v>2</v>
      </c>
      <c r="E13" s="310"/>
      <c r="F13" s="310"/>
      <c r="G13" s="310"/>
      <c r="H13" s="310"/>
      <c r="I13" s="310"/>
      <c r="J13" s="310"/>
      <c r="K13" s="310"/>
      <c r="L13" s="310"/>
      <c r="M13" s="311"/>
      <c r="N13" s="74"/>
      <c r="O13" s="322" t="s">
        <v>1</v>
      </c>
      <c r="P13" s="322"/>
      <c r="Q13" s="322"/>
      <c r="R13" s="322"/>
      <c r="S13" s="322"/>
      <c r="T13" s="323">
        <f>IF(ISNUMBER(ÚDAJE!D8),ÚDAJE!D8,"")</f>
        <v>4</v>
      </c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</row>
    <row r="14" spans="2:30" ht="12.75" customHeight="1">
      <c r="D14" s="312"/>
      <c r="E14" s="313"/>
      <c r="F14" s="313"/>
      <c r="G14" s="313"/>
      <c r="H14" s="313"/>
      <c r="I14" s="313"/>
      <c r="J14" s="313"/>
      <c r="K14" s="313"/>
      <c r="L14" s="313"/>
      <c r="M14" s="314"/>
      <c r="N14" s="74"/>
      <c r="O14" s="322"/>
      <c r="P14" s="322"/>
      <c r="Q14" s="322"/>
      <c r="R14" s="322"/>
      <c r="S14" s="322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</row>
    <row r="15" spans="2:30" ht="12.75" customHeight="1">
      <c r="D15" s="312"/>
      <c r="E15" s="313"/>
      <c r="F15" s="313"/>
      <c r="G15" s="313"/>
      <c r="H15" s="313"/>
      <c r="I15" s="313"/>
      <c r="J15" s="313"/>
      <c r="K15" s="313"/>
      <c r="L15" s="313"/>
      <c r="M15" s="314"/>
      <c r="N15" s="74"/>
      <c r="O15" s="322"/>
      <c r="P15" s="322"/>
      <c r="Q15" s="322"/>
      <c r="R15" s="322"/>
      <c r="S15" s="322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</row>
    <row r="16" spans="2:30" ht="12.75" customHeight="1">
      <c r="D16" s="312"/>
      <c r="E16" s="313"/>
      <c r="F16" s="313"/>
      <c r="G16" s="313"/>
      <c r="H16" s="313"/>
      <c r="I16" s="313"/>
      <c r="J16" s="313"/>
      <c r="K16" s="313"/>
      <c r="L16" s="313"/>
      <c r="M16" s="314"/>
      <c r="N16" s="74"/>
      <c r="O16" s="322"/>
      <c r="P16" s="322"/>
      <c r="Q16" s="322"/>
      <c r="R16" s="322"/>
      <c r="S16" s="322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</row>
    <row r="17" spans="4:30" ht="12.75" customHeight="1">
      <c r="D17" s="312"/>
      <c r="E17" s="313"/>
      <c r="F17" s="313"/>
      <c r="G17" s="313"/>
      <c r="H17" s="313"/>
      <c r="I17" s="313"/>
      <c r="J17" s="313"/>
      <c r="K17" s="313"/>
      <c r="L17" s="313"/>
      <c r="M17" s="314"/>
      <c r="N17" s="74"/>
      <c r="O17" s="322"/>
      <c r="P17" s="322"/>
      <c r="Q17" s="322"/>
      <c r="R17" s="322"/>
      <c r="S17" s="322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</row>
    <row r="18" spans="4:30" ht="12.75" customHeight="1">
      <c r="D18" s="312"/>
      <c r="E18" s="313"/>
      <c r="F18" s="313"/>
      <c r="G18" s="313"/>
      <c r="H18" s="313"/>
      <c r="I18" s="313"/>
      <c r="J18" s="313"/>
      <c r="K18" s="313"/>
      <c r="L18" s="313"/>
      <c r="M18" s="314"/>
      <c r="N18" s="74"/>
      <c r="O18" s="322"/>
      <c r="P18" s="322"/>
      <c r="Q18" s="322"/>
      <c r="R18" s="322"/>
      <c r="S18" s="322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</row>
    <row r="19" spans="4:30" ht="12.75" customHeight="1">
      <c r="D19" s="312"/>
      <c r="E19" s="313"/>
      <c r="F19" s="313"/>
      <c r="G19" s="313"/>
      <c r="H19" s="313"/>
      <c r="I19" s="313"/>
      <c r="J19" s="313"/>
      <c r="K19" s="313"/>
      <c r="L19" s="313"/>
      <c r="M19" s="314"/>
      <c r="N19" s="74"/>
      <c r="O19" s="322"/>
      <c r="P19" s="322"/>
      <c r="Q19" s="322"/>
      <c r="R19" s="322"/>
      <c r="S19" s="322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</row>
    <row r="20" spans="4:30" ht="12.75" customHeight="1">
      <c r="D20" s="312"/>
      <c r="E20" s="313"/>
      <c r="F20" s="313"/>
      <c r="G20" s="313"/>
      <c r="H20" s="313"/>
      <c r="I20" s="313"/>
      <c r="J20" s="313"/>
      <c r="K20" s="313"/>
      <c r="L20" s="313"/>
      <c r="M20" s="314"/>
      <c r="N20" s="74"/>
      <c r="O20" s="322"/>
      <c r="P20" s="322"/>
      <c r="Q20" s="322"/>
      <c r="R20" s="322"/>
      <c r="S20" s="322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</row>
    <row r="21" spans="4:30" ht="12.75" customHeight="1">
      <c r="D21" s="315"/>
      <c r="E21" s="316"/>
      <c r="F21" s="316"/>
      <c r="G21" s="316"/>
      <c r="H21" s="316"/>
      <c r="I21" s="316"/>
      <c r="J21" s="316"/>
      <c r="K21" s="316"/>
      <c r="L21" s="316"/>
      <c r="M21" s="317"/>
      <c r="N21" s="75"/>
      <c r="O21" s="319" t="s">
        <v>0</v>
      </c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L3:N3"/>
    <mergeCell ref="O3:Q3"/>
    <mergeCell ref="T3:V3"/>
    <mergeCell ref="U4:U5"/>
    <mergeCell ref="V4:V5"/>
    <mergeCell ref="B4:B5"/>
    <mergeCell ref="C4:C5"/>
    <mergeCell ref="B1:C1"/>
    <mergeCell ref="F3:H3"/>
    <mergeCell ref="I3:K3"/>
    <mergeCell ref="D1:E1"/>
    <mergeCell ref="D4:D5"/>
    <mergeCell ref="E4:E5"/>
    <mergeCell ref="F4:H5"/>
    <mergeCell ref="Y6:Y7"/>
    <mergeCell ref="S4:S5"/>
    <mergeCell ref="T4:T5"/>
    <mergeCell ref="R4:R5"/>
    <mergeCell ref="AD4:AD5"/>
    <mergeCell ref="AA4:AA5"/>
    <mergeCell ref="AB4:AB5"/>
    <mergeCell ref="W4:W5"/>
    <mergeCell ref="X4:X5"/>
    <mergeCell ref="Y4:Y5"/>
    <mergeCell ref="Z4:Z5"/>
    <mergeCell ref="AD6:AD7"/>
    <mergeCell ref="AA6:AA7"/>
    <mergeCell ref="AC4:AC5"/>
    <mergeCell ref="AC6:AC7"/>
    <mergeCell ref="AB6:AB7"/>
    <mergeCell ref="AB8:AB9"/>
    <mergeCell ref="AC8:AC9"/>
    <mergeCell ref="B8:B9"/>
    <mergeCell ref="C8:C9"/>
    <mergeCell ref="D8:D9"/>
    <mergeCell ref="E8:E9"/>
    <mergeCell ref="L8:N9"/>
    <mergeCell ref="T8:T9"/>
    <mergeCell ref="U8:U9"/>
    <mergeCell ref="AA8:AA9"/>
    <mergeCell ref="Z8:Z9"/>
    <mergeCell ref="V8:V9"/>
    <mergeCell ref="W8:W9"/>
    <mergeCell ref="X8:X9"/>
    <mergeCell ref="U6:U7"/>
    <mergeCell ref="V6:V7"/>
    <mergeCell ref="W6:W7"/>
    <mergeCell ref="X6:X7"/>
    <mergeCell ref="B6:B7"/>
    <mergeCell ref="C6:C7"/>
    <mergeCell ref="D6:D7"/>
    <mergeCell ref="E6:E7"/>
    <mergeCell ref="I6:K7"/>
    <mergeCell ref="C11:D11"/>
    <mergeCell ref="R6:R7"/>
    <mergeCell ref="R8:R9"/>
    <mergeCell ref="D13:M21"/>
    <mergeCell ref="E11:K11"/>
    <mergeCell ref="O21:AD21"/>
    <mergeCell ref="Y8:Y9"/>
    <mergeCell ref="P11:S11"/>
    <mergeCell ref="O13:S20"/>
    <mergeCell ref="T13:AD20"/>
    <mergeCell ref="AD8:AD9"/>
    <mergeCell ref="AB11:AD11"/>
    <mergeCell ref="S8:S9"/>
    <mergeCell ref="S6:S7"/>
    <mergeCell ref="T6:T7"/>
    <mergeCell ref="Z6:Z7"/>
  </mergeCells>
  <conditionalFormatting sqref="R4:S9">
    <cfRule type="cellIs" dxfId="36" priority="6" operator="equal">
      <formula>0</formula>
    </cfRule>
  </conditionalFormatting>
  <conditionalFormatting sqref="T4:V9">
    <cfRule type="cellIs" dxfId="35" priority="5" operator="equal">
      <formula>0</formula>
    </cfRule>
  </conditionalFormatting>
  <conditionalFormatting sqref="AA4:AC9">
    <cfRule type="containsErrors" dxfId="34" priority="4">
      <formula>ISERROR(AA4)</formula>
    </cfRule>
  </conditionalFormatting>
  <conditionalFormatting sqref="E4:E9">
    <cfRule type="cellIs" dxfId="33" priority="3" operator="equal">
      <formula>0</formula>
    </cfRule>
  </conditionalFormatting>
  <conditionalFormatting sqref="AA4:AB9">
    <cfRule type="cellIs" dxfId="32" priority="2" operator="equal">
      <formula>0</formula>
    </cfRule>
  </conditionalFormatting>
  <conditionalFormatting sqref="R4:AB9">
    <cfRule type="cellIs" dxfId="31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D21"/>
  <sheetViews>
    <sheetView showGridLines="0" zoomScaleNormal="100" workbookViewId="0">
      <selection activeCell="Q1" sqref="Q1"/>
    </sheetView>
  </sheetViews>
  <sheetFormatPr defaultColWidth="9.140625" defaultRowHeight="21" customHeight="1"/>
  <cols>
    <col min="1" max="1" width="2.7109375" style="59" customWidth="1"/>
    <col min="2" max="2" width="3.7109375" style="59" customWidth="1"/>
    <col min="3" max="3" width="4.7109375" style="59" customWidth="1"/>
    <col min="4" max="4" width="12.85546875" style="59" customWidth="1"/>
    <col min="5" max="5" width="8.85546875" style="59" customWidth="1"/>
    <col min="6" max="6" width="3.7109375" style="76" customWidth="1"/>
    <col min="7" max="7" width="1.7109375" style="59" customWidth="1"/>
    <col min="8" max="8" width="5.42578125" style="77" customWidth="1"/>
    <col min="9" max="9" width="3.7109375" style="59" customWidth="1"/>
    <col min="10" max="10" width="1.7109375" style="59" customWidth="1"/>
    <col min="11" max="11" width="4.85546875" style="59" customWidth="1"/>
    <col min="12" max="12" width="3.7109375" style="59" customWidth="1"/>
    <col min="13" max="13" width="1.7109375" style="59" customWidth="1"/>
    <col min="14" max="14" width="4.140625" style="59" customWidth="1"/>
    <col min="15" max="15" width="3.7109375" style="59" customWidth="1"/>
    <col min="16" max="16" width="1.7109375" style="59" customWidth="1"/>
    <col min="17" max="17" width="4.7109375" style="59" customWidth="1"/>
    <col min="18" max="18" width="7.85546875" style="59" customWidth="1"/>
    <col min="19" max="19" width="10.7109375" style="59" customWidth="1"/>
    <col min="20" max="20" width="3.7109375" style="59" customWidth="1"/>
    <col min="21" max="21" width="1.7109375" style="59" customWidth="1"/>
    <col min="22" max="22" width="3.5703125" style="59" customWidth="1"/>
    <col min="23" max="26" width="0" style="59" hidden="1" customWidth="1"/>
    <col min="27" max="27" width="7.7109375" style="59" customWidth="1"/>
    <col min="28" max="28" width="8.140625" style="59" customWidth="1"/>
    <col min="29" max="29" width="7.42578125" style="59" customWidth="1"/>
    <col min="30" max="30" width="10" style="59" customWidth="1"/>
    <col min="31" max="31" width="8.140625" style="59" customWidth="1"/>
    <col min="32" max="32" width="14.85546875" style="59" customWidth="1"/>
    <col min="33" max="33" width="2.140625" style="59" customWidth="1"/>
    <col min="34" max="34" width="15" style="59" customWidth="1"/>
    <col min="35" max="35" width="18.7109375" style="59" customWidth="1"/>
    <col min="36" max="36" width="5.7109375" style="59" customWidth="1"/>
    <col min="37" max="37" width="5.5703125" style="59" customWidth="1"/>
    <col min="38" max="38" width="5" style="59" customWidth="1"/>
    <col min="39" max="39" width="5.5703125" style="59" customWidth="1"/>
    <col min="40" max="40" width="10" style="59" customWidth="1"/>
    <col min="41" max="16384" width="9.140625" style="59"/>
  </cols>
  <sheetData>
    <row r="1" spans="2:30" ht="20.25" customHeight="1">
      <c r="B1" s="348"/>
      <c r="C1" s="348"/>
      <c r="D1" s="350" t="s">
        <v>65</v>
      </c>
      <c r="E1" s="350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49">
        <v>1</v>
      </c>
      <c r="G3" s="349"/>
      <c r="H3" s="349"/>
      <c r="I3" s="349">
        <v>2</v>
      </c>
      <c r="J3" s="349"/>
      <c r="K3" s="349"/>
      <c r="L3" s="349">
        <v>3</v>
      </c>
      <c r="M3" s="349"/>
      <c r="N3" s="349"/>
      <c r="O3" s="352">
        <v>4</v>
      </c>
      <c r="P3" s="352"/>
      <c r="Q3" s="352"/>
      <c r="R3" s="61" t="s">
        <v>74</v>
      </c>
      <c r="S3" s="62" t="s">
        <v>14</v>
      </c>
      <c r="T3" s="349" t="s">
        <v>13</v>
      </c>
      <c r="U3" s="349"/>
      <c r="V3" s="349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36">
        <v>1</v>
      </c>
      <c r="C4" s="337">
        <f>SKUPINY!B16</f>
        <v>405</v>
      </c>
      <c r="D4" s="338" t="str">
        <f>SKUPINY!C16</f>
        <v>Klimčo M.</v>
      </c>
      <c r="E4" s="339" t="str">
        <f>SKUPINY!D16</f>
        <v>ZOM Prešov</v>
      </c>
      <c r="F4" s="351"/>
      <c r="G4" s="351"/>
      <c r="H4" s="351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07">
        <f>COUNT(I4,L4,O4)</f>
        <v>0</v>
      </c>
      <c r="S4" s="347">
        <f>IF(I4&gt;K4,1,0)+IF(L4&gt;N4,1,0)+IF(O4&gt;Q4,1,0)+IF(I5&gt;K5,1,0)+IF(L5&gt;N5,1,0)+IF(O5&gt;Q5,1,0)</f>
        <v>0</v>
      </c>
      <c r="T4" s="332">
        <f>SUM(I4,L4,O4)</f>
        <v>0</v>
      </c>
      <c r="U4" s="334" t="s">
        <v>6</v>
      </c>
      <c r="V4" s="335">
        <f>SUM(K4,N4,Q4)</f>
        <v>0</v>
      </c>
      <c r="W4" s="320" t="e">
        <f>S4/#REF!</f>
        <v>#REF!</v>
      </c>
      <c r="X4" s="320" t="e">
        <f>(T4-V4)/#REF!</f>
        <v>#REF!</v>
      </c>
      <c r="Y4" s="320" t="e">
        <f>T4/#REF!</f>
        <v>#REF!</v>
      </c>
      <c r="Z4" s="333" t="e">
        <f>W4*1000000+X4*1000+Y4</f>
        <v>#REF!</v>
      </c>
      <c r="AA4" s="346">
        <f>T4-V4</f>
        <v>0</v>
      </c>
      <c r="AB4" s="343">
        <f>T4</f>
        <v>0</v>
      </c>
      <c r="AC4" s="343"/>
      <c r="AD4" s="324"/>
    </row>
    <row r="5" spans="2:30" ht="12" customHeight="1">
      <c r="B5" s="336"/>
      <c r="C5" s="337"/>
      <c r="D5" s="338"/>
      <c r="E5" s="339"/>
      <c r="F5" s="351"/>
      <c r="G5" s="351"/>
      <c r="H5" s="351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08"/>
      <c r="S5" s="347"/>
      <c r="T5" s="332"/>
      <c r="U5" s="334"/>
      <c r="V5" s="335"/>
      <c r="W5" s="320"/>
      <c r="X5" s="320"/>
      <c r="Y5" s="320"/>
      <c r="Z5" s="333"/>
      <c r="AA5" s="346"/>
      <c r="AB5" s="344"/>
      <c r="AC5" s="344"/>
      <c r="AD5" s="325"/>
    </row>
    <row r="6" spans="2:30" ht="18" customHeight="1">
      <c r="B6" s="336">
        <v>2</v>
      </c>
      <c r="C6" s="337">
        <f>SKUPINY!B17</f>
        <v>406</v>
      </c>
      <c r="D6" s="338" t="str">
        <f>SKUPINY!C17</f>
        <v>Balcová M.</v>
      </c>
      <c r="E6" s="339" t="str">
        <f>SKUPINY!D17</f>
        <v>ŠK Altius</v>
      </c>
      <c r="F6" s="64"/>
      <c r="G6" s="120" t="s">
        <v>6</v>
      </c>
      <c r="H6" s="65"/>
      <c r="I6" s="340"/>
      <c r="J6" s="340"/>
      <c r="K6" s="340"/>
      <c r="L6" s="64"/>
      <c r="M6" s="120" t="s">
        <v>6</v>
      </c>
      <c r="N6" s="65"/>
      <c r="O6" s="230"/>
      <c r="P6" s="231" t="s">
        <v>6</v>
      </c>
      <c r="Q6" s="232"/>
      <c r="R6" s="307">
        <f>COUNT(F6,L6,O6)</f>
        <v>0</v>
      </c>
      <c r="S6" s="330">
        <f>IF(F6&gt;H6,1,0)+IF(L6&gt;N6,1,0)+IF(O6&gt;Q6,1,0)+IF(F7&gt;H7,1,0)+IF(L7&gt;N7,1,0)+IF(O7&gt;Q7,1,0)</f>
        <v>0</v>
      </c>
      <c r="T6" s="332">
        <f>SUM(F6,I6,L6,O6)</f>
        <v>0</v>
      </c>
      <c r="U6" s="334" t="s">
        <v>6</v>
      </c>
      <c r="V6" s="335">
        <f>SUM(H6,K6,N6,Q6)</f>
        <v>0</v>
      </c>
      <c r="W6" s="320" t="e">
        <f>S6/#REF!</f>
        <v>#REF!</v>
      </c>
      <c r="X6" s="320" t="e">
        <f>(T6-V6)/#REF!</f>
        <v>#REF!</v>
      </c>
      <c r="Y6" s="320" t="e">
        <f>T6/#REF!</f>
        <v>#REF!</v>
      </c>
      <c r="Z6" s="333" t="e">
        <f>W6*1000000+X6*1000+Y6</f>
        <v>#REF!</v>
      </c>
      <c r="AA6" s="346">
        <f>T6-V6</f>
        <v>0</v>
      </c>
      <c r="AB6" s="343">
        <f>T6</f>
        <v>0</v>
      </c>
      <c r="AC6" s="343"/>
      <c r="AD6" s="324"/>
    </row>
    <row r="7" spans="2:30" ht="12" customHeight="1">
      <c r="B7" s="336"/>
      <c r="C7" s="337"/>
      <c r="D7" s="338"/>
      <c r="E7" s="339"/>
      <c r="F7" s="69"/>
      <c r="G7" s="121" t="str">
        <f>IF(ISNUMBER(F7),":","")</f>
        <v/>
      </c>
      <c r="H7" s="68"/>
      <c r="I7" s="340"/>
      <c r="J7" s="340"/>
      <c r="K7" s="340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08"/>
      <c r="S7" s="331"/>
      <c r="T7" s="332"/>
      <c r="U7" s="334"/>
      <c r="V7" s="335"/>
      <c r="W7" s="320"/>
      <c r="X7" s="320"/>
      <c r="Y7" s="320"/>
      <c r="Z7" s="333"/>
      <c r="AA7" s="346"/>
      <c r="AB7" s="344"/>
      <c r="AC7" s="344"/>
      <c r="AD7" s="325"/>
    </row>
    <row r="8" spans="2:30" ht="18" customHeight="1">
      <c r="B8" s="336">
        <v>3</v>
      </c>
      <c r="C8" s="337">
        <f>SKUPINY!B18</f>
        <v>407</v>
      </c>
      <c r="D8" s="338" t="str">
        <f>SKUPINY!C18</f>
        <v>Kohútek M.</v>
      </c>
      <c r="E8" s="339" t="str">
        <f>SKUPINY!D18</f>
        <v>OMD</v>
      </c>
      <c r="F8" s="64"/>
      <c r="G8" s="120" t="s">
        <v>6</v>
      </c>
      <c r="H8" s="65"/>
      <c r="I8" s="64"/>
      <c r="J8" s="120" t="s">
        <v>6</v>
      </c>
      <c r="K8" s="65"/>
      <c r="L8" s="340"/>
      <c r="M8" s="340"/>
      <c r="N8" s="340"/>
      <c r="O8" s="230"/>
      <c r="P8" s="231" t="s">
        <v>6</v>
      </c>
      <c r="Q8" s="232"/>
      <c r="R8" s="307">
        <f>COUNT(F8,I8,O8)</f>
        <v>0</v>
      </c>
      <c r="S8" s="347">
        <f>IF(I8&gt;K8,1,0)+IF(F8&gt;H8,1,0)+IF(O8&gt;Q8,1,0)+IF(I9&gt;K9,1,0)+IF(F9&gt;H9,1,0)+IF(O9&gt;Q9,1,0)</f>
        <v>0</v>
      </c>
      <c r="T8" s="332">
        <f>SUM(F8,I8,L8,O8)</f>
        <v>0</v>
      </c>
      <c r="U8" s="334" t="s">
        <v>6</v>
      </c>
      <c r="V8" s="335">
        <f>SUM(H8,K8,N8,Q8)</f>
        <v>0</v>
      </c>
      <c r="W8" s="320" t="e">
        <f>S8/#REF!</f>
        <v>#REF!</v>
      </c>
      <c r="X8" s="320" t="e">
        <f>(T8-V8)/#REF!</f>
        <v>#REF!</v>
      </c>
      <c r="Y8" s="320" t="e">
        <f>T8/#REF!</f>
        <v>#REF!</v>
      </c>
      <c r="Z8" s="333" t="e">
        <f>W8*1000000+X8*1000+Y8</f>
        <v>#REF!</v>
      </c>
      <c r="AA8" s="346">
        <f>T8-V8</f>
        <v>0</v>
      </c>
      <c r="AB8" s="343">
        <f>T8</f>
        <v>0</v>
      </c>
      <c r="AC8" s="343"/>
      <c r="AD8" s="324"/>
    </row>
    <row r="9" spans="2:30" ht="12" customHeight="1">
      <c r="B9" s="336"/>
      <c r="C9" s="337"/>
      <c r="D9" s="338"/>
      <c r="E9" s="339"/>
      <c r="F9" s="69"/>
      <c r="G9" s="121" t="str">
        <f>IF(ISNUMBER(F9),":","")</f>
        <v/>
      </c>
      <c r="H9" s="68"/>
      <c r="I9" s="66"/>
      <c r="J9" s="121" t="str">
        <f>IF(ISNUMBER(I9),":","")</f>
        <v/>
      </c>
      <c r="K9" s="68"/>
      <c r="L9" s="340"/>
      <c r="M9" s="340"/>
      <c r="N9" s="340"/>
      <c r="O9" s="233" t="str">
        <f>IF(ISNUMBER(#REF!),#REF!,"")</f>
        <v/>
      </c>
      <c r="P9" s="234" t="str">
        <f>IF(ISNUMBER(#REF!),":","")</f>
        <v/>
      </c>
      <c r="Q9" s="235" t="str">
        <f>IF(ISNUMBER(#REF!),#REF!,"")</f>
        <v/>
      </c>
      <c r="R9" s="308"/>
      <c r="S9" s="347"/>
      <c r="T9" s="332"/>
      <c r="U9" s="334"/>
      <c r="V9" s="335"/>
      <c r="W9" s="320"/>
      <c r="X9" s="320"/>
      <c r="Y9" s="320"/>
      <c r="Z9" s="333"/>
      <c r="AA9" s="346"/>
      <c r="AB9" s="344"/>
      <c r="AC9" s="344"/>
      <c r="AD9" s="325"/>
    </row>
    <row r="11" spans="2:30" ht="15" customHeight="1">
      <c r="C11" s="305" t="s">
        <v>5</v>
      </c>
      <c r="D11" s="306"/>
      <c r="E11" s="318" t="str">
        <f>IF(ISTEXT(ÚDAJE!C10),ÚDAJE!C10,"")</f>
        <v/>
      </c>
      <c r="F11" s="318"/>
      <c r="G11" s="318"/>
      <c r="H11" s="318"/>
      <c r="I11" s="318"/>
      <c r="J11" s="318"/>
      <c r="K11" s="318"/>
      <c r="L11" s="70" t="s">
        <v>4</v>
      </c>
      <c r="M11" s="71"/>
      <c r="N11" s="71"/>
      <c r="P11" s="321" t="str">
        <f>IF(ISTEXT(ÚDAJE!C9),ÚDAJE!C9,"")</f>
        <v/>
      </c>
      <c r="Q11" s="321"/>
      <c r="R11" s="321"/>
      <c r="S11" s="321"/>
      <c r="T11" s="72" t="s">
        <v>3</v>
      </c>
      <c r="AB11" s="326">
        <f>IF(ISNUMBER(ÚDAJE!C11),ÚDAJE!C11,"")</f>
        <v>43722</v>
      </c>
      <c r="AC11" s="327"/>
      <c r="AD11" s="328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09" t="s">
        <v>2</v>
      </c>
      <c r="E13" s="310"/>
      <c r="F13" s="310"/>
      <c r="G13" s="310"/>
      <c r="H13" s="310"/>
      <c r="I13" s="310"/>
      <c r="J13" s="310"/>
      <c r="K13" s="310"/>
      <c r="L13" s="310"/>
      <c r="M13" s="311"/>
      <c r="N13" s="74"/>
      <c r="O13" s="322" t="s">
        <v>1</v>
      </c>
      <c r="P13" s="322"/>
      <c r="Q13" s="322"/>
      <c r="R13" s="322"/>
      <c r="S13" s="322"/>
      <c r="T13" s="323">
        <f>IF(ISNUMBER(ÚDAJE!D8),ÚDAJE!D8,"")</f>
        <v>4</v>
      </c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</row>
    <row r="14" spans="2:30" ht="12.75" customHeight="1">
      <c r="D14" s="312"/>
      <c r="E14" s="313"/>
      <c r="F14" s="313"/>
      <c r="G14" s="313"/>
      <c r="H14" s="313"/>
      <c r="I14" s="313"/>
      <c r="J14" s="313"/>
      <c r="K14" s="313"/>
      <c r="L14" s="313"/>
      <c r="M14" s="314"/>
      <c r="N14" s="74"/>
      <c r="O14" s="322"/>
      <c r="P14" s="322"/>
      <c r="Q14" s="322"/>
      <c r="R14" s="322"/>
      <c r="S14" s="322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</row>
    <row r="15" spans="2:30" ht="12.75" customHeight="1">
      <c r="D15" s="312"/>
      <c r="E15" s="313"/>
      <c r="F15" s="313"/>
      <c r="G15" s="313"/>
      <c r="H15" s="313"/>
      <c r="I15" s="313"/>
      <c r="J15" s="313"/>
      <c r="K15" s="313"/>
      <c r="L15" s="313"/>
      <c r="M15" s="314"/>
      <c r="N15" s="74"/>
      <c r="O15" s="322"/>
      <c r="P15" s="322"/>
      <c r="Q15" s="322"/>
      <c r="R15" s="322"/>
      <c r="S15" s="322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</row>
    <row r="16" spans="2:30" ht="12.75" customHeight="1">
      <c r="D16" s="312"/>
      <c r="E16" s="313"/>
      <c r="F16" s="313"/>
      <c r="G16" s="313"/>
      <c r="H16" s="313"/>
      <c r="I16" s="313"/>
      <c r="J16" s="313"/>
      <c r="K16" s="313"/>
      <c r="L16" s="313"/>
      <c r="M16" s="314"/>
      <c r="N16" s="74"/>
      <c r="O16" s="322"/>
      <c r="P16" s="322"/>
      <c r="Q16" s="322"/>
      <c r="R16" s="322"/>
      <c r="S16" s="322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</row>
    <row r="17" spans="4:30" ht="12.75" customHeight="1">
      <c r="D17" s="312"/>
      <c r="E17" s="313"/>
      <c r="F17" s="313"/>
      <c r="G17" s="313"/>
      <c r="H17" s="313"/>
      <c r="I17" s="313"/>
      <c r="J17" s="313"/>
      <c r="K17" s="313"/>
      <c r="L17" s="313"/>
      <c r="M17" s="314"/>
      <c r="N17" s="74"/>
      <c r="O17" s="322"/>
      <c r="P17" s="322"/>
      <c r="Q17" s="322"/>
      <c r="R17" s="322"/>
      <c r="S17" s="322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</row>
    <row r="18" spans="4:30" ht="12.75" customHeight="1">
      <c r="D18" s="312"/>
      <c r="E18" s="313"/>
      <c r="F18" s="313"/>
      <c r="G18" s="313"/>
      <c r="H18" s="313"/>
      <c r="I18" s="313"/>
      <c r="J18" s="313"/>
      <c r="K18" s="313"/>
      <c r="L18" s="313"/>
      <c r="M18" s="314"/>
      <c r="N18" s="74"/>
      <c r="O18" s="322"/>
      <c r="P18" s="322"/>
      <c r="Q18" s="322"/>
      <c r="R18" s="322"/>
      <c r="S18" s="322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</row>
    <row r="19" spans="4:30" ht="12.75" customHeight="1">
      <c r="D19" s="312"/>
      <c r="E19" s="313"/>
      <c r="F19" s="313"/>
      <c r="G19" s="313"/>
      <c r="H19" s="313"/>
      <c r="I19" s="313"/>
      <c r="J19" s="313"/>
      <c r="K19" s="313"/>
      <c r="L19" s="313"/>
      <c r="M19" s="314"/>
      <c r="N19" s="74"/>
      <c r="O19" s="322"/>
      <c r="P19" s="322"/>
      <c r="Q19" s="322"/>
      <c r="R19" s="322"/>
      <c r="S19" s="322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</row>
    <row r="20" spans="4:30" ht="12.75" customHeight="1">
      <c r="D20" s="312"/>
      <c r="E20" s="313"/>
      <c r="F20" s="313"/>
      <c r="G20" s="313"/>
      <c r="H20" s="313"/>
      <c r="I20" s="313"/>
      <c r="J20" s="313"/>
      <c r="K20" s="313"/>
      <c r="L20" s="313"/>
      <c r="M20" s="314"/>
      <c r="N20" s="74"/>
      <c r="O20" s="322"/>
      <c r="P20" s="322"/>
      <c r="Q20" s="322"/>
      <c r="R20" s="322"/>
      <c r="S20" s="322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</row>
    <row r="21" spans="4:30" ht="12.75" customHeight="1">
      <c r="D21" s="315"/>
      <c r="E21" s="316"/>
      <c r="F21" s="316"/>
      <c r="G21" s="316"/>
      <c r="H21" s="316"/>
      <c r="I21" s="316"/>
      <c r="J21" s="316"/>
      <c r="K21" s="316"/>
      <c r="L21" s="316"/>
      <c r="M21" s="317"/>
      <c r="N21" s="75"/>
      <c r="O21" s="319" t="s">
        <v>0</v>
      </c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R6:R7"/>
    <mergeCell ref="R8:R9"/>
    <mergeCell ref="T3:V3"/>
    <mergeCell ref="B1:C1"/>
    <mergeCell ref="F3:H3"/>
    <mergeCell ref="I3:K3"/>
    <mergeCell ref="L3:N3"/>
    <mergeCell ref="O3:Q3"/>
    <mergeCell ref="D1:E1"/>
    <mergeCell ref="B6:B7"/>
    <mergeCell ref="C6:C7"/>
    <mergeCell ref="D6:D7"/>
    <mergeCell ref="E6:E7"/>
    <mergeCell ref="I6:K7"/>
    <mergeCell ref="S6:S7"/>
    <mergeCell ref="T6:T7"/>
    <mergeCell ref="Y4:Y5"/>
    <mergeCell ref="B4:B5"/>
    <mergeCell ref="C4:C5"/>
    <mergeCell ref="D4:D5"/>
    <mergeCell ref="E4:E5"/>
    <mergeCell ref="F4:H5"/>
    <mergeCell ref="S4:S5"/>
    <mergeCell ref="T4:T5"/>
    <mergeCell ref="U4:U5"/>
    <mergeCell ref="V4:V5"/>
    <mergeCell ref="W4:W5"/>
    <mergeCell ref="X4:X5"/>
    <mergeCell ref="R4:R5"/>
    <mergeCell ref="Z4:Z5"/>
    <mergeCell ref="AA4:AA5"/>
    <mergeCell ref="AB4:AB5"/>
    <mergeCell ref="AC4:AC5"/>
    <mergeCell ref="AD4:AD5"/>
    <mergeCell ref="U6:U7"/>
    <mergeCell ref="V6:V7"/>
    <mergeCell ref="W6:W7"/>
    <mergeCell ref="U8:U9"/>
    <mergeCell ref="V8:V9"/>
    <mergeCell ref="W8:W9"/>
    <mergeCell ref="AD6:AD7"/>
    <mergeCell ref="X6:X7"/>
    <mergeCell ref="Y6:Y7"/>
    <mergeCell ref="Z6:Z7"/>
    <mergeCell ref="AA6:AA7"/>
    <mergeCell ref="AB6:AB7"/>
    <mergeCell ref="AC6:AC7"/>
    <mergeCell ref="B8:B9"/>
    <mergeCell ref="C8:C9"/>
    <mergeCell ref="D8:D9"/>
    <mergeCell ref="E8:E9"/>
    <mergeCell ref="L8:N9"/>
    <mergeCell ref="S8:S9"/>
    <mergeCell ref="T8:T9"/>
    <mergeCell ref="E11:K11"/>
    <mergeCell ref="P11:S11"/>
    <mergeCell ref="AB11:AD11"/>
    <mergeCell ref="X8:X9"/>
    <mergeCell ref="AA8:AA9"/>
    <mergeCell ref="AB8:AB9"/>
    <mergeCell ref="AC8:AC9"/>
    <mergeCell ref="AD8:AD9"/>
    <mergeCell ref="Z8:Z9"/>
    <mergeCell ref="Y8:Y9"/>
    <mergeCell ref="D13:M21"/>
    <mergeCell ref="O13:S20"/>
    <mergeCell ref="T13:AD20"/>
    <mergeCell ref="O21:AD21"/>
    <mergeCell ref="C11:D11"/>
  </mergeCells>
  <conditionalFormatting sqref="AA4:AC9">
    <cfRule type="containsErrors" dxfId="30" priority="8">
      <formula>ISERROR(AA4)</formula>
    </cfRule>
  </conditionalFormatting>
  <conditionalFormatting sqref="S4:S9">
    <cfRule type="cellIs" dxfId="29" priority="6" operator="equal">
      <formula>0</formula>
    </cfRule>
    <cfRule type="cellIs" priority="7" operator="equal">
      <formula>0</formula>
    </cfRule>
  </conditionalFormatting>
  <conditionalFormatting sqref="T4:V9">
    <cfRule type="cellIs" dxfId="28" priority="5" operator="equal">
      <formula>0</formula>
    </cfRule>
  </conditionalFormatting>
  <conditionalFormatting sqref="E4:E9">
    <cfRule type="cellIs" dxfId="27" priority="4" operator="equal">
      <formula>0</formula>
    </cfRule>
  </conditionalFormatting>
  <conditionalFormatting sqref="R4:R9">
    <cfRule type="cellIs" dxfId="26" priority="3" operator="equal">
      <formula>0</formula>
    </cfRule>
  </conditionalFormatting>
  <conditionalFormatting sqref="AA4:AB9">
    <cfRule type="cellIs" dxfId="25" priority="2" operator="equal">
      <formula>0</formula>
    </cfRule>
  </conditionalFormatting>
  <conditionalFormatting sqref="S4:V9">
    <cfRule type="cellIs" dxfId="24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A10" sqref="A10:XFD10"/>
    </sheetView>
  </sheetViews>
  <sheetFormatPr defaultColWidth="9.140625" defaultRowHeight="21" customHeight="1"/>
  <cols>
    <col min="1" max="1" width="2.7109375" style="59" customWidth="1"/>
    <col min="2" max="2" width="3.7109375" style="59" customWidth="1"/>
    <col min="3" max="3" width="4.7109375" style="59" customWidth="1"/>
    <col min="4" max="4" width="12.85546875" style="59" customWidth="1"/>
    <col min="5" max="5" width="8.85546875" style="59" customWidth="1"/>
    <col min="6" max="6" width="3.7109375" style="76" customWidth="1"/>
    <col min="7" max="7" width="1.7109375" style="59" customWidth="1"/>
    <col min="8" max="8" width="5.42578125" style="77" customWidth="1"/>
    <col min="9" max="9" width="3.7109375" style="59" customWidth="1"/>
    <col min="10" max="10" width="1.7109375" style="59" customWidth="1"/>
    <col min="11" max="11" width="4.85546875" style="59" customWidth="1"/>
    <col min="12" max="12" width="3.7109375" style="59" customWidth="1"/>
    <col min="13" max="13" width="1.7109375" style="59" customWidth="1"/>
    <col min="14" max="14" width="4.85546875" style="59" customWidth="1"/>
    <col min="15" max="15" width="3.7109375" style="59" customWidth="1"/>
    <col min="16" max="16" width="1.7109375" style="59" customWidth="1"/>
    <col min="17" max="17" width="4.140625" style="59" customWidth="1"/>
    <col min="18" max="18" width="3.7109375" style="59" customWidth="1"/>
    <col min="19" max="19" width="1.7109375" style="59" customWidth="1"/>
    <col min="20" max="20" width="4.7109375" style="59" customWidth="1"/>
    <col min="21" max="21" width="7.85546875" style="59" customWidth="1"/>
    <col min="22" max="22" width="10.7109375" style="59" customWidth="1"/>
    <col min="23" max="23" width="3.7109375" style="59" customWidth="1"/>
    <col min="24" max="24" width="1.7109375" style="59" customWidth="1"/>
    <col min="25" max="25" width="3.5703125" style="59" customWidth="1"/>
    <col min="26" max="29" width="0" style="59" hidden="1" customWidth="1"/>
    <col min="30" max="30" width="7.7109375" style="59" customWidth="1"/>
    <col min="31" max="31" width="8.140625" style="59" customWidth="1"/>
    <col min="32" max="32" width="7.42578125" style="59" customWidth="1"/>
    <col min="33" max="33" width="10" style="59" customWidth="1"/>
    <col min="34" max="34" width="8.140625" style="59" customWidth="1"/>
    <col min="35" max="35" width="14.85546875" style="59" customWidth="1"/>
    <col min="36" max="36" width="2.140625" style="59" customWidth="1"/>
    <col min="37" max="37" width="15" style="59" customWidth="1"/>
    <col min="38" max="38" width="18.7109375" style="59" customWidth="1"/>
    <col min="39" max="39" width="5.7109375" style="59" customWidth="1"/>
    <col min="40" max="40" width="5.5703125" style="59" customWidth="1"/>
    <col min="41" max="41" width="5" style="59" customWidth="1"/>
    <col min="42" max="42" width="5.5703125" style="59" customWidth="1"/>
    <col min="43" max="43" width="10" style="59" customWidth="1"/>
    <col min="44" max="16384" width="9.140625" style="59"/>
  </cols>
  <sheetData>
    <row r="1" spans="2:33" ht="20.25" customHeight="1">
      <c r="B1" s="348"/>
      <c r="C1" s="348"/>
      <c r="D1" s="350" t="s">
        <v>64</v>
      </c>
      <c r="E1" s="350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237" t="s">
        <v>17</v>
      </c>
      <c r="D3" s="237" t="s">
        <v>16</v>
      </c>
      <c r="E3" s="237" t="s">
        <v>15</v>
      </c>
      <c r="F3" s="349">
        <v>1</v>
      </c>
      <c r="G3" s="349"/>
      <c r="H3" s="349"/>
      <c r="I3" s="349">
        <v>2</v>
      </c>
      <c r="J3" s="349"/>
      <c r="K3" s="349"/>
      <c r="L3" s="349">
        <v>3</v>
      </c>
      <c r="M3" s="349"/>
      <c r="N3" s="349"/>
      <c r="O3" s="349">
        <v>4</v>
      </c>
      <c r="P3" s="349"/>
      <c r="Q3" s="349"/>
      <c r="R3" s="352">
        <v>4</v>
      </c>
      <c r="S3" s="352"/>
      <c r="T3" s="352"/>
      <c r="U3" s="61" t="s">
        <v>74</v>
      </c>
      <c r="V3" s="62" t="s">
        <v>14</v>
      </c>
      <c r="W3" s="349" t="s">
        <v>13</v>
      </c>
      <c r="X3" s="349"/>
      <c r="Y3" s="349"/>
      <c r="Z3" s="237" t="s">
        <v>12</v>
      </c>
      <c r="AA3" s="237" t="s">
        <v>11</v>
      </c>
      <c r="AB3" s="237" t="s">
        <v>10</v>
      </c>
      <c r="AC3" s="237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36">
        <v>1</v>
      </c>
      <c r="C4" s="354">
        <f>SKUPINY!B32</f>
        <v>413</v>
      </c>
      <c r="D4" s="338" t="str">
        <f>SKUPINY!C24</f>
        <v>Strehársky M.</v>
      </c>
      <c r="E4" s="339" t="str">
        <f>SKUPINY!D32</f>
        <v>ŠK Altius</v>
      </c>
      <c r="F4" s="358"/>
      <c r="G4" s="359"/>
      <c r="H4" s="360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07">
        <f>COUNT(I4,O4,R4)</f>
        <v>0</v>
      </c>
      <c r="V4" s="347">
        <f>IF(I4&gt;K4,1,0)+IF(O4&gt;Q4,1,0)+IF(R4&gt;T4,1,0)+IF(I5&gt;K5,1,0)+IF(O5&gt;Q5,1,0)+IF(R5&gt;T5,1,0)</f>
        <v>0</v>
      </c>
      <c r="W4" s="332">
        <f>SUM(I4,O4,R4)</f>
        <v>0</v>
      </c>
      <c r="X4" s="334" t="s">
        <v>6</v>
      </c>
      <c r="Y4" s="335">
        <f>SUM(K4,Q4,T4)</f>
        <v>0</v>
      </c>
      <c r="Z4" s="320" t="e">
        <f>V4/#REF!</f>
        <v>#REF!</v>
      </c>
      <c r="AA4" s="320" t="e">
        <f>(W4-Y4)/#REF!</f>
        <v>#REF!</v>
      </c>
      <c r="AB4" s="320" t="e">
        <f>W4/#REF!</f>
        <v>#REF!</v>
      </c>
      <c r="AC4" s="333" t="e">
        <f>Z4*1000000+AA4*1000+AB4</f>
        <v>#REF!</v>
      </c>
      <c r="AD4" s="346">
        <f>W4-Y4</f>
        <v>0</v>
      </c>
      <c r="AE4" s="343">
        <f>W4</f>
        <v>0</v>
      </c>
      <c r="AF4" s="343"/>
      <c r="AG4" s="324"/>
    </row>
    <row r="5" spans="2:33" ht="12" customHeight="1">
      <c r="B5" s="336"/>
      <c r="C5" s="355"/>
      <c r="D5" s="338"/>
      <c r="E5" s="339"/>
      <c r="F5" s="361"/>
      <c r="G5" s="362"/>
      <c r="H5" s="363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08"/>
      <c r="V5" s="347"/>
      <c r="W5" s="332"/>
      <c r="X5" s="334"/>
      <c r="Y5" s="335"/>
      <c r="Z5" s="320"/>
      <c r="AA5" s="320"/>
      <c r="AB5" s="320"/>
      <c r="AC5" s="333"/>
      <c r="AD5" s="346"/>
      <c r="AE5" s="344"/>
      <c r="AF5" s="344"/>
      <c r="AG5" s="325"/>
    </row>
    <row r="6" spans="2:33" ht="18" customHeight="1">
      <c r="B6" s="336">
        <v>2</v>
      </c>
      <c r="C6" s="354">
        <f>SKUPINY!B33</f>
        <v>414</v>
      </c>
      <c r="D6" s="338" t="str">
        <f>SKUPINY!C25</f>
        <v>Rom M.</v>
      </c>
      <c r="E6" s="339" t="str">
        <f>SKUPINY!D33</f>
        <v>ŠK Altius</v>
      </c>
      <c r="F6" s="64"/>
      <c r="G6" s="120" t="s">
        <v>6</v>
      </c>
      <c r="H6" s="65"/>
      <c r="I6" s="340"/>
      <c r="J6" s="340"/>
      <c r="K6" s="340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07">
        <f>COUNT(F6,O6,R6)</f>
        <v>0</v>
      </c>
      <c r="V6" s="330">
        <f>IF(F6&gt;H6,1,0)+IF(O6&gt;Q6,1,0)+IF(R6&gt;T6,1,0)+IF(F7&gt;H7,1,0)+IF(O7&gt;Q7,1,0)+IF(R7&gt;T7,1,0)</f>
        <v>0</v>
      </c>
      <c r="W6" s="332">
        <f>SUM(F6,I6,O6,R6)</f>
        <v>0</v>
      </c>
      <c r="X6" s="334" t="s">
        <v>6</v>
      </c>
      <c r="Y6" s="335">
        <f>SUM(H6,K6,Q6,T6)</f>
        <v>0</v>
      </c>
      <c r="Z6" s="320" t="e">
        <f>V6/#REF!</f>
        <v>#REF!</v>
      </c>
      <c r="AA6" s="320" t="e">
        <f>(W6-Y6)/#REF!</f>
        <v>#REF!</v>
      </c>
      <c r="AB6" s="320" t="e">
        <f>W6/#REF!</f>
        <v>#REF!</v>
      </c>
      <c r="AC6" s="333" t="e">
        <f>Z6*1000000+AA6*1000+AB6</f>
        <v>#REF!</v>
      </c>
      <c r="AD6" s="346">
        <f>W6-Y6</f>
        <v>0</v>
      </c>
      <c r="AE6" s="343">
        <f>W6</f>
        <v>0</v>
      </c>
      <c r="AF6" s="343"/>
      <c r="AG6" s="324"/>
    </row>
    <row r="7" spans="2:33" ht="12" customHeight="1">
      <c r="B7" s="336"/>
      <c r="C7" s="355"/>
      <c r="D7" s="338"/>
      <c r="E7" s="339"/>
      <c r="F7" s="69"/>
      <c r="G7" s="121" t="str">
        <f>IF(ISNUMBER(F7),":","")</f>
        <v/>
      </c>
      <c r="H7" s="68"/>
      <c r="I7" s="340"/>
      <c r="J7" s="340"/>
      <c r="K7" s="340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08"/>
      <c r="V7" s="331"/>
      <c r="W7" s="332"/>
      <c r="X7" s="334"/>
      <c r="Y7" s="335"/>
      <c r="Z7" s="320"/>
      <c r="AA7" s="320"/>
      <c r="AB7" s="320"/>
      <c r="AC7" s="333"/>
      <c r="AD7" s="346"/>
      <c r="AE7" s="344"/>
      <c r="AF7" s="344"/>
      <c r="AG7" s="325"/>
    </row>
    <row r="8" spans="2:33" ht="18" customHeight="1">
      <c r="B8" s="336">
        <v>3</v>
      </c>
      <c r="C8" s="354">
        <f>SKUPINY!B35</f>
        <v>416</v>
      </c>
      <c r="D8" s="356" t="str">
        <f>SKUPINY!C26</f>
        <v>Lazová L.</v>
      </c>
      <c r="E8" s="339" t="str">
        <f>SKUPINY!D34</f>
        <v>OMD</v>
      </c>
      <c r="F8" s="64"/>
      <c r="G8" s="120" t="s">
        <v>6</v>
      </c>
      <c r="H8" s="65"/>
      <c r="I8" s="64"/>
      <c r="J8" s="120" t="s">
        <v>6</v>
      </c>
      <c r="K8" s="65"/>
      <c r="L8" s="340"/>
      <c r="M8" s="340"/>
      <c r="N8" s="340"/>
      <c r="O8" s="64"/>
      <c r="P8" s="120" t="s">
        <v>6</v>
      </c>
      <c r="Q8" s="65"/>
      <c r="R8" s="230"/>
      <c r="S8" s="231" t="s">
        <v>6</v>
      </c>
      <c r="T8" s="232"/>
      <c r="U8" s="307">
        <f>COUNT(F8,O8,R8)</f>
        <v>0</v>
      </c>
      <c r="V8" s="330">
        <f>IF(F8&gt;H8,1,0)+IF(O8&gt;Q8,1,0)+IF(R8&gt;T8,1,0)+IF(F9&gt;H9,1,0)+IF(O9&gt;Q9,1,0)+IF(R9&gt;T9,1,0)</f>
        <v>0</v>
      </c>
      <c r="W8" s="332">
        <f>SUM(F8,I8,O8,R8)</f>
        <v>0</v>
      </c>
      <c r="X8" s="334" t="s">
        <v>6</v>
      </c>
      <c r="Y8" s="335">
        <f>SUM(H8,K8,Q8,T8)</f>
        <v>0</v>
      </c>
      <c r="Z8" s="320" t="e">
        <f>V8/#REF!</f>
        <v>#REF!</v>
      </c>
      <c r="AA8" s="320" t="e">
        <f>(W8-Y8)/#REF!</f>
        <v>#REF!</v>
      </c>
      <c r="AB8" s="320" t="e">
        <f>W8/#REF!</f>
        <v>#REF!</v>
      </c>
      <c r="AC8" s="333" t="e">
        <f>Z8*1000000+AA8*1000+AB8</f>
        <v>#REF!</v>
      </c>
      <c r="AD8" s="346">
        <f>W8-Y8</f>
        <v>0</v>
      </c>
      <c r="AE8" s="343">
        <f>W8</f>
        <v>0</v>
      </c>
      <c r="AF8" s="343"/>
      <c r="AG8" s="324"/>
    </row>
    <row r="9" spans="2:33" ht="12" customHeight="1">
      <c r="B9" s="336"/>
      <c r="C9" s="355"/>
      <c r="D9" s="357"/>
      <c r="E9" s="339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40"/>
      <c r="M9" s="340"/>
      <c r="N9" s="340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08"/>
      <c r="V9" s="331"/>
      <c r="W9" s="332"/>
      <c r="X9" s="334"/>
      <c r="Y9" s="335"/>
      <c r="Z9" s="320"/>
      <c r="AA9" s="320"/>
      <c r="AB9" s="320"/>
      <c r="AC9" s="333"/>
      <c r="AD9" s="346"/>
      <c r="AE9" s="344"/>
      <c r="AF9" s="344"/>
      <c r="AG9" s="325"/>
    </row>
    <row r="10" spans="2:33" ht="18" customHeight="1">
      <c r="B10" s="336">
        <v>4</v>
      </c>
      <c r="C10" s="354"/>
      <c r="D10" s="338"/>
      <c r="E10" s="339"/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40"/>
      <c r="P10" s="340"/>
      <c r="Q10" s="340"/>
      <c r="R10" s="230"/>
      <c r="S10" s="231" t="s">
        <v>6</v>
      </c>
      <c r="T10" s="232"/>
      <c r="U10" s="307">
        <f>COUNT(F10,I10,R10)</f>
        <v>0</v>
      </c>
      <c r="V10" s="347">
        <f>IF(I10&gt;K10,1,0)+IF(F10&gt;H10,1,0)+IF(R10&gt;T10,1,0)+IF(I11&gt;K11,1,0)+IF(F11&gt;H11,1,0)+IF(R11&gt;T11,1,0)</f>
        <v>0</v>
      </c>
      <c r="W10" s="332">
        <f>SUM(F10,I10,O10,R10)</f>
        <v>0</v>
      </c>
      <c r="X10" s="334" t="s">
        <v>6</v>
      </c>
      <c r="Y10" s="335">
        <f>SUM(H10,K10,Q10,T10)</f>
        <v>0</v>
      </c>
      <c r="Z10" s="320" t="e">
        <f>V10/#REF!</f>
        <v>#REF!</v>
      </c>
      <c r="AA10" s="320" t="e">
        <f>(W10-Y10)/#REF!</f>
        <v>#REF!</v>
      </c>
      <c r="AB10" s="320" t="e">
        <f>W10/#REF!</f>
        <v>#REF!</v>
      </c>
      <c r="AC10" s="333" t="e">
        <f>Z10*1000000+AA10*1000+AB10</f>
        <v>#REF!</v>
      </c>
      <c r="AD10" s="346">
        <f>W10-Y10</f>
        <v>0</v>
      </c>
      <c r="AE10" s="343">
        <f>W10</f>
        <v>0</v>
      </c>
      <c r="AF10" s="343"/>
      <c r="AG10" s="324"/>
    </row>
    <row r="11" spans="2:33" ht="12" customHeight="1">
      <c r="B11" s="336"/>
      <c r="C11" s="355"/>
      <c r="D11" s="338"/>
      <c r="E11" s="339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40"/>
      <c r="P11" s="340"/>
      <c r="Q11" s="340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08"/>
      <c r="V11" s="347"/>
      <c r="W11" s="332"/>
      <c r="X11" s="334"/>
      <c r="Y11" s="335"/>
      <c r="Z11" s="320"/>
      <c r="AA11" s="320"/>
      <c r="AB11" s="320"/>
      <c r="AC11" s="333"/>
      <c r="AD11" s="346"/>
      <c r="AE11" s="344"/>
      <c r="AF11" s="344"/>
      <c r="AG11" s="325"/>
    </row>
    <row r="13" spans="2:33" ht="15" customHeight="1">
      <c r="C13" s="305" t="s">
        <v>5</v>
      </c>
      <c r="D13" s="306"/>
      <c r="E13" s="318" t="str">
        <f>IF(ISTEXT(ÚDAJE!C10),ÚDAJE!C10,"")</f>
        <v/>
      </c>
      <c r="F13" s="318"/>
      <c r="G13" s="318"/>
      <c r="H13" s="318"/>
      <c r="I13" s="318"/>
      <c r="J13" s="318"/>
      <c r="K13" s="318"/>
      <c r="L13" s="242"/>
      <c r="M13" s="242"/>
      <c r="N13" s="242"/>
      <c r="O13" s="70" t="s">
        <v>4</v>
      </c>
      <c r="P13" s="71"/>
      <c r="Q13" s="71"/>
      <c r="S13" s="321" t="str">
        <f>IF(ISTEXT(ÚDAJE!C9),ÚDAJE!C9,"")</f>
        <v/>
      </c>
      <c r="T13" s="321"/>
      <c r="U13" s="321"/>
      <c r="V13" s="321"/>
      <c r="W13" s="72" t="s">
        <v>3</v>
      </c>
      <c r="AE13" s="326">
        <f>IF(ISNUMBER(ÚDAJE!C11),ÚDAJE!C11,"")</f>
        <v>43722</v>
      </c>
      <c r="AF13" s="327"/>
      <c r="AG13" s="328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09" t="s">
        <v>2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1"/>
      <c r="Q15" s="74"/>
      <c r="R15" s="322" t="s">
        <v>1</v>
      </c>
      <c r="S15" s="322"/>
      <c r="T15" s="322"/>
      <c r="U15" s="322"/>
      <c r="V15" s="322"/>
      <c r="W15" s="323">
        <f>IF(ISNUMBER(ÚDAJE!D8),ÚDAJE!D8,"")</f>
        <v>4</v>
      </c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</row>
    <row r="16" spans="2:33" ht="12.75" customHeight="1">
      <c r="D16" s="312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4"/>
      <c r="Q16" s="74"/>
      <c r="R16" s="322"/>
      <c r="S16" s="322"/>
      <c r="T16" s="322"/>
      <c r="U16" s="322"/>
      <c r="V16" s="322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</row>
    <row r="17" spans="4:33" ht="12.75" customHeight="1">
      <c r="D17" s="312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4"/>
      <c r="Q17" s="74"/>
      <c r="R17" s="322"/>
      <c r="S17" s="322"/>
      <c r="T17" s="322"/>
      <c r="U17" s="322"/>
      <c r="V17" s="322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4:33" ht="12.75" customHeight="1">
      <c r="D18" s="312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4"/>
      <c r="Q18" s="74"/>
      <c r="R18" s="322"/>
      <c r="S18" s="322"/>
      <c r="T18" s="322"/>
      <c r="U18" s="322"/>
      <c r="V18" s="322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</row>
    <row r="19" spans="4:33" ht="12.75" customHeight="1">
      <c r="D19" s="312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4"/>
      <c r="Q19" s="74"/>
      <c r="R19" s="322"/>
      <c r="S19" s="322"/>
      <c r="T19" s="322"/>
      <c r="U19" s="322"/>
      <c r="V19" s="322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</row>
    <row r="20" spans="4:33" ht="12.75" customHeight="1">
      <c r="D20" s="312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4"/>
      <c r="Q20" s="74"/>
      <c r="R20" s="322"/>
      <c r="S20" s="322"/>
      <c r="T20" s="322"/>
      <c r="U20" s="322"/>
      <c r="V20" s="322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</row>
    <row r="21" spans="4:33" ht="12.75" customHeight="1">
      <c r="D21" s="312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4"/>
      <c r="Q21" s="74"/>
      <c r="R21" s="322"/>
      <c r="S21" s="322"/>
      <c r="T21" s="322"/>
      <c r="U21" s="322"/>
      <c r="V21" s="322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</row>
    <row r="22" spans="4:33" ht="12.75" customHeight="1">
      <c r="D22" s="312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4"/>
      <c r="Q22" s="74"/>
      <c r="R22" s="322"/>
      <c r="S22" s="322"/>
      <c r="T22" s="322"/>
      <c r="U22" s="322"/>
      <c r="V22" s="322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</row>
    <row r="23" spans="4:33" ht="12.75" customHeight="1">
      <c r="D23" s="315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7"/>
      <c r="Q23" s="75"/>
      <c r="R23" s="319" t="s">
        <v>0</v>
      </c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B1:C1"/>
    <mergeCell ref="D1:E1"/>
    <mergeCell ref="F3:H3"/>
    <mergeCell ref="I3:K3"/>
    <mergeCell ref="L3:N3"/>
    <mergeCell ref="R3:T3"/>
    <mergeCell ref="W3:Y3"/>
    <mergeCell ref="B4:B5"/>
    <mergeCell ref="C4:C5"/>
    <mergeCell ref="D4:D5"/>
    <mergeCell ref="E4:E5"/>
    <mergeCell ref="F4:H5"/>
    <mergeCell ref="U4:U5"/>
    <mergeCell ref="V4:V5"/>
    <mergeCell ref="W4:W5"/>
    <mergeCell ref="O3:Q3"/>
    <mergeCell ref="AD4:AD5"/>
    <mergeCell ref="AE4:AE5"/>
    <mergeCell ref="AF4:AF5"/>
    <mergeCell ref="AG4:AG5"/>
    <mergeCell ref="B6:B7"/>
    <mergeCell ref="C6:C7"/>
    <mergeCell ref="D6:D7"/>
    <mergeCell ref="E6:E7"/>
    <mergeCell ref="I6:K7"/>
    <mergeCell ref="U6:U7"/>
    <mergeCell ref="X4:X5"/>
    <mergeCell ref="Y4:Y5"/>
    <mergeCell ref="Z4:Z5"/>
    <mergeCell ref="AA4:AA5"/>
    <mergeCell ref="AB4:AB5"/>
    <mergeCell ref="AC4:AC5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8:B9"/>
    <mergeCell ref="C8:C9"/>
    <mergeCell ref="D8:D9"/>
    <mergeCell ref="E8:E9"/>
    <mergeCell ref="L8:N9"/>
    <mergeCell ref="AF8:AF9"/>
    <mergeCell ref="AG8:AG9"/>
    <mergeCell ref="V8:V9"/>
    <mergeCell ref="W8:W9"/>
    <mergeCell ref="X8:X9"/>
    <mergeCell ref="Y8:Y9"/>
    <mergeCell ref="Z8:Z9"/>
    <mergeCell ref="AA8:AA9"/>
    <mergeCell ref="U10:U11"/>
    <mergeCell ref="AB8:AB9"/>
    <mergeCell ref="AC8:AC9"/>
    <mergeCell ref="AD8:AD9"/>
    <mergeCell ref="AE8:AE9"/>
    <mergeCell ref="U8:U9"/>
    <mergeCell ref="B10:B11"/>
    <mergeCell ref="C10:C11"/>
    <mergeCell ref="D10:D11"/>
    <mergeCell ref="E10:E11"/>
    <mergeCell ref="O10:Q11"/>
    <mergeCell ref="AG10:AG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C13:D13"/>
    <mergeCell ref="E13:K13"/>
    <mergeCell ref="S13:V13"/>
    <mergeCell ref="AE13:AG13"/>
    <mergeCell ref="D15:P23"/>
    <mergeCell ref="R15:V22"/>
    <mergeCell ref="W15:AG22"/>
    <mergeCell ref="R23:AG23"/>
  </mergeCells>
  <conditionalFormatting sqref="AD4:AF7 AD10:AF11">
    <cfRule type="containsErrors" dxfId="23" priority="12">
      <formula>ISERROR(AD4)</formula>
    </cfRule>
  </conditionalFormatting>
  <conditionalFormatting sqref="U4:Y7 U10:Y11">
    <cfRule type="cellIs" dxfId="22" priority="11" operator="equal">
      <formula>0</formula>
    </cfRule>
  </conditionalFormatting>
  <conditionalFormatting sqref="E4:E7 E10:E11">
    <cfRule type="cellIs" dxfId="21" priority="10" operator="equal">
      <formula>0</formula>
    </cfRule>
  </conditionalFormatting>
  <conditionalFormatting sqref="AE4:AE7 AE10:AE11">
    <cfRule type="cellIs" dxfId="20" priority="9" operator="equal">
      <formula>0</formula>
    </cfRule>
  </conditionalFormatting>
  <conditionalFormatting sqref="AD4:AE7 AD10:AE11">
    <cfRule type="cellIs" dxfId="19" priority="8" operator="equal">
      <formula>0</formula>
    </cfRule>
  </conditionalFormatting>
  <conditionalFormatting sqref="U4:AE7 U10:AE11">
    <cfRule type="cellIs" dxfId="18" priority="7" operator="equal">
      <formula>0</formula>
    </cfRule>
  </conditionalFormatting>
  <conditionalFormatting sqref="AD8:AF9">
    <cfRule type="containsErrors" dxfId="17" priority="6">
      <formula>ISERROR(AD8)</formula>
    </cfRule>
  </conditionalFormatting>
  <conditionalFormatting sqref="U8:Y9">
    <cfRule type="cellIs" dxfId="16" priority="5" operator="equal">
      <formula>0</formula>
    </cfRule>
  </conditionalFormatting>
  <conditionalFormatting sqref="E8:E9">
    <cfRule type="cellIs" dxfId="15" priority="4" operator="equal">
      <formula>0</formula>
    </cfRule>
  </conditionalFormatting>
  <conditionalFormatting sqref="AE8:AE9">
    <cfRule type="cellIs" dxfId="14" priority="3" operator="equal">
      <formula>0</formula>
    </cfRule>
  </conditionalFormatting>
  <conditionalFormatting sqref="AD8:AE9">
    <cfRule type="cellIs" dxfId="13" priority="2" operator="equal">
      <formula>0</formula>
    </cfRule>
  </conditionalFormatting>
  <conditionalFormatting sqref="U8:AE9">
    <cfRule type="cellIs" dxfId="12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tabSelected="1" zoomScaleNormal="100" workbookViewId="0">
      <selection activeCell="D12" sqref="D12"/>
    </sheetView>
  </sheetViews>
  <sheetFormatPr defaultColWidth="9.140625" defaultRowHeight="21" customHeight="1"/>
  <cols>
    <col min="1" max="1" width="2.7109375" style="59" customWidth="1"/>
    <col min="2" max="2" width="3.7109375" style="59" customWidth="1"/>
    <col min="3" max="3" width="4.7109375" style="59" customWidth="1"/>
    <col min="4" max="4" width="12.85546875" style="59" customWidth="1"/>
    <col min="5" max="5" width="8.85546875" style="59" customWidth="1"/>
    <col min="6" max="6" width="3.7109375" style="76" customWidth="1"/>
    <col min="7" max="7" width="1.7109375" style="59" customWidth="1"/>
    <col min="8" max="8" width="5.42578125" style="77" customWidth="1"/>
    <col min="9" max="9" width="3.7109375" style="59" customWidth="1"/>
    <col min="10" max="10" width="1.7109375" style="59" customWidth="1"/>
    <col min="11" max="11" width="4.85546875" style="59" customWidth="1"/>
    <col min="12" max="12" width="3.7109375" style="59" customWidth="1"/>
    <col min="13" max="13" width="1.7109375" style="59" customWidth="1"/>
    <col min="14" max="14" width="4.85546875" style="59" customWidth="1"/>
    <col min="15" max="15" width="3.7109375" style="59" customWidth="1"/>
    <col min="16" max="16" width="1.7109375" style="59" customWidth="1"/>
    <col min="17" max="17" width="4.140625" style="59" customWidth="1"/>
    <col min="18" max="18" width="3.7109375" style="59" customWidth="1"/>
    <col min="19" max="19" width="1.7109375" style="59" customWidth="1"/>
    <col min="20" max="20" width="4.7109375" style="59" customWidth="1"/>
    <col min="21" max="21" width="7.85546875" style="59" customWidth="1"/>
    <col min="22" max="22" width="10.7109375" style="59" customWidth="1"/>
    <col min="23" max="23" width="3.7109375" style="59" customWidth="1"/>
    <col min="24" max="24" width="1.7109375" style="59" customWidth="1"/>
    <col min="25" max="25" width="3.5703125" style="59" customWidth="1"/>
    <col min="26" max="29" width="0" style="59" hidden="1" customWidth="1"/>
    <col min="30" max="30" width="7.7109375" style="59" customWidth="1"/>
    <col min="31" max="31" width="8.140625" style="59" customWidth="1"/>
    <col min="32" max="32" width="7.42578125" style="59" customWidth="1"/>
    <col min="33" max="33" width="10" style="59" customWidth="1"/>
    <col min="34" max="34" width="8.140625" style="59" customWidth="1"/>
    <col min="35" max="35" width="14.85546875" style="59" customWidth="1"/>
    <col min="36" max="36" width="2.140625" style="59" customWidth="1"/>
    <col min="37" max="37" width="15" style="59" customWidth="1"/>
    <col min="38" max="38" width="18.7109375" style="59" customWidth="1"/>
    <col min="39" max="39" width="5.7109375" style="59" customWidth="1"/>
    <col min="40" max="40" width="5.5703125" style="59" customWidth="1"/>
    <col min="41" max="41" width="5" style="59" customWidth="1"/>
    <col min="42" max="42" width="5.5703125" style="59" customWidth="1"/>
    <col min="43" max="43" width="10" style="59" customWidth="1"/>
    <col min="44" max="16384" width="9.140625" style="59"/>
  </cols>
  <sheetData>
    <row r="1" spans="2:33" ht="20.25" customHeight="1">
      <c r="B1" s="348"/>
      <c r="C1" s="348"/>
      <c r="D1" s="350" t="s">
        <v>75</v>
      </c>
      <c r="E1" s="350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78" t="s">
        <v>17</v>
      </c>
      <c r="D3" s="78" t="s">
        <v>16</v>
      </c>
      <c r="E3" s="78" t="s">
        <v>15</v>
      </c>
      <c r="F3" s="349">
        <v>1</v>
      </c>
      <c r="G3" s="349"/>
      <c r="H3" s="349"/>
      <c r="I3" s="349">
        <v>2</v>
      </c>
      <c r="J3" s="349"/>
      <c r="K3" s="349"/>
      <c r="L3" s="349">
        <v>3</v>
      </c>
      <c r="M3" s="349"/>
      <c r="N3" s="349"/>
      <c r="O3" s="349">
        <v>4</v>
      </c>
      <c r="P3" s="349"/>
      <c r="Q3" s="349"/>
      <c r="R3" s="352">
        <v>4</v>
      </c>
      <c r="S3" s="352"/>
      <c r="T3" s="352"/>
      <c r="U3" s="61" t="s">
        <v>74</v>
      </c>
      <c r="V3" s="62" t="s">
        <v>14</v>
      </c>
      <c r="W3" s="349" t="s">
        <v>13</v>
      </c>
      <c r="X3" s="349"/>
      <c r="Y3" s="349"/>
      <c r="Z3" s="78" t="s">
        <v>12</v>
      </c>
      <c r="AA3" s="78" t="s">
        <v>11</v>
      </c>
      <c r="AB3" s="78" t="s">
        <v>10</v>
      </c>
      <c r="AC3" s="78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36">
        <v>1</v>
      </c>
      <c r="C4" s="354">
        <f>SKUPINY!B32</f>
        <v>413</v>
      </c>
      <c r="D4" s="338" t="str">
        <f>SKUPINY!C32</f>
        <v>Burian M.</v>
      </c>
      <c r="E4" s="339" t="str">
        <f>SKUPINY!D32</f>
        <v>ŠK Altius</v>
      </c>
      <c r="F4" s="358"/>
      <c r="G4" s="359"/>
      <c r="H4" s="360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07">
        <f>COUNT(I4,O4,R4)</f>
        <v>0</v>
      </c>
      <c r="V4" s="347">
        <f>IF(I4&gt;K4,1,0)+IF(O4&gt;Q4,1,0)+IF(R4&gt;T4,1,0)+IF(I5&gt;K5,1,0)+IF(O5&gt;Q5,1,0)+IF(R5&gt;T5,1,0)</f>
        <v>0</v>
      </c>
      <c r="W4" s="332">
        <f>SUM(I4,O4,R4)</f>
        <v>0</v>
      </c>
      <c r="X4" s="334" t="s">
        <v>6</v>
      </c>
      <c r="Y4" s="335">
        <f>SUM(K4,Q4,T4)</f>
        <v>0</v>
      </c>
      <c r="Z4" s="320" t="e">
        <f>V4/#REF!</f>
        <v>#REF!</v>
      </c>
      <c r="AA4" s="320" t="e">
        <f>(W4-Y4)/#REF!</f>
        <v>#REF!</v>
      </c>
      <c r="AB4" s="320" t="e">
        <f>W4/#REF!</f>
        <v>#REF!</v>
      </c>
      <c r="AC4" s="333" t="e">
        <f>Z4*1000000+AA4*1000+AB4</f>
        <v>#REF!</v>
      </c>
      <c r="AD4" s="346">
        <f>W4-Y4</f>
        <v>0</v>
      </c>
      <c r="AE4" s="343">
        <f>W4</f>
        <v>0</v>
      </c>
      <c r="AF4" s="343"/>
      <c r="AG4" s="324"/>
    </row>
    <row r="5" spans="2:33" ht="12" customHeight="1">
      <c r="B5" s="336"/>
      <c r="C5" s="355"/>
      <c r="D5" s="338"/>
      <c r="E5" s="339"/>
      <c r="F5" s="361"/>
      <c r="G5" s="362"/>
      <c r="H5" s="363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08"/>
      <c r="V5" s="347"/>
      <c r="W5" s="332"/>
      <c r="X5" s="334"/>
      <c r="Y5" s="335"/>
      <c r="Z5" s="320"/>
      <c r="AA5" s="320"/>
      <c r="AB5" s="320"/>
      <c r="AC5" s="333"/>
      <c r="AD5" s="346"/>
      <c r="AE5" s="344"/>
      <c r="AF5" s="344"/>
      <c r="AG5" s="325"/>
    </row>
    <row r="6" spans="2:33" ht="18" customHeight="1">
      <c r="B6" s="336">
        <v>2</v>
      </c>
      <c r="C6" s="354">
        <f>SKUPINY!B33</f>
        <v>414</v>
      </c>
      <c r="D6" s="338" t="str">
        <f>SKUPINY!C33</f>
        <v>Ďurkovič R.</v>
      </c>
      <c r="E6" s="339" t="str">
        <f>SKUPINY!D33</f>
        <v>ŠK Altius</v>
      </c>
      <c r="F6" s="64"/>
      <c r="G6" s="120" t="s">
        <v>6</v>
      </c>
      <c r="H6" s="65"/>
      <c r="I6" s="340"/>
      <c r="J6" s="340"/>
      <c r="K6" s="340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07">
        <f>COUNT(F6,O6,R6)</f>
        <v>0</v>
      </c>
      <c r="V6" s="330">
        <f>IF(F6&gt;H6,1,0)+IF(O6&gt;Q6,1,0)+IF(R6&gt;T6,1,0)+IF(F7&gt;H7,1,0)+IF(O7&gt;Q7,1,0)+IF(R7&gt;T7,1,0)</f>
        <v>0</v>
      </c>
      <c r="W6" s="332">
        <f>SUM(F6,I6,O6,R6)</f>
        <v>0</v>
      </c>
      <c r="X6" s="334" t="s">
        <v>6</v>
      </c>
      <c r="Y6" s="335">
        <f>SUM(H6,K6,Q6,T6)</f>
        <v>0</v>
      </c>
      <c r="Z6" s="320" t="e">
        <f>V6/#REF!</f>
        <v>#REF!</v>
      </c>
      <c r="AA6" s="320" t="e">
        <f>(W6-Y6)/#REF!</f>
        <v>#REF!</v>
      </c>
      <c r="AB6" s="320" t="e">
        <f>W6/#REF!</f>
        <v>#REF!</v>
      </c>
      <c r="AC6" s="333" t="e">
        <f>Z6*1000000+AA6*1000+AB6</f>
        <v>#REF!</v>
      </c>
      <c r="AD6" s="346">
        <f>W6-Y6</f>
        <v>0</v>
      </c>
      <c r="AE6" s="343">
        <f>W6</f>
        <v>0</v>
      </c>
      <c r="AF6" s="343"/>
      <c r="AG6" s="324"/>
    </row>
    <row r="7" spans="2:33" ht="12" customHeight="1">
      <c r="B7" s="336"/>
      <c r="C7" s="355"/>
      <c r="D7" s="338"/>
      <c r="E7" s="339"/>
      <c r="F7" s="69"/>
      <c r="G7" s="121" t="str">
        <f>IF(ISNUMBER(F7),":","")</f>
        <v/>
      </c>
      <c r="H7" s="68"/>
      <c r="I7" s="340"/>
      <c r="J7" s="340"/>
      <c r="K7" s="340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08"/>
      <c r="V7" s="331"/>
      <c r="W7" s="332"/>
      <c r="X7" s="334"/>
      <c r="Y7" s="335"/>
      <c r="Z7" s="320"/>
      <c r="AA7" s="320"/>
      <c r="AB7" s="320"/>
      <c r="AC7" s="333"/>
      <c r="AD7" s="346"/>
      <c r="AE7" s="344"/>
      <c r="AF7" s="344"/>
      <c r="AG7" s="325"/>
    </row>
    <row r="8" spans="2:33" ht="18" customHeight="1">
      <c r="B8" s="336">
        <v>3</v>
      </c>
      <c r="C8" s="354">
        <f>SKUPINY!B35</f>
        <v>416</v>
      </c>
      <c r="D8" s="356" t="str">
        <f>SKUPINY!C34</f>
        <v>Farba M.</v>
      </c>
      <c r="E8" s="339" t="str">
        <f>SKUPINY!D34</f>
        <v>OMD</v>
      </c>
      <c r="F8" s="64"/>
      <c r="G8" s="120" t="s">
        <v>6</v>
      </c>
      <c r="H8" s="65"/>
      <c r="I8" s="64"/>
      <c r="J8" s="120" t="s">
        <v>6</v>
      </c>
      <c r="K8" s="65"/>
      <c r="L8" s="340"/>
      <c r="M8" s="340"/>
      <c r="N8" s="340"/>
      <c r="O8" s="64"/>
      <c r="P8" s="120" t="s">
        <v>6</v>
      </c>
      <c r="Q8" s="65"/>
      <c r="R8" s="230"/>
      <c r="S8" s="231" t="s">
        <v>6</v>
      </c>
      <c r="T8" s="232"/>
      <c r="U8" s="307">
        <f>COUNT(F8,O8,R8)</f>
        <v>0</v>
      </c>
      <c r="V8" s="330">
        <f>IF(F8&gt;H8,1,0)+IF(O8&gt;Q8,1,0)+IF(R8&gt;T8,1,0)+IF(F9&gt;H9,1,0)+IF(O9&gt;Q9,1,0)+IF(R9&gt;T9,1,0)</f>
        <v>0</v>
      </c>
      <c r="W8" s="332">
        <f>SUM(F8,I8,O8,R8)</f>
        <v>0</v>
      </c>
      <c r="X8" s="334" t="s">
        <v>6</v>
      </c>
      <c r="Y8" s="335">
        <f>SUM(H8,K8,Q8,T8)</f>
        <v>0</v>
      </c>
      <c r="Z8" s="320" t="e">
        <f>V8/#REF!</f>
        <v>#REF!</v>
      </c>
      <c r="AA8" s="320" t="e">
        <f>(W8-Y8)/#REF!</f>
        <v>#REF!</v>
      </c>
      <c r="AB8" s="320" t="e">
        <f>W8/#REF!</f>
        <v>#REF!</v>
      </c>
      <c r="AC8" s="333" t="e">
        <f>Z8*1000000+AA8*1000+AB8</f>
        <v>#REF!</v>
      </c>
      <c r="AD8" s="346">
        <f>W8-Y8</f>
        <v>0</v>
      </c>
      <c r="AE8" s="343">
        <f>W8</f>
        <v>0</v>
      </c>
      <c r="AF8" s="343"/>
      <c r="AG8" s="324"/>
    </row>
    <row r="9" spans="2:33" ht="12" customHeight="1">
      <c r="B9" s="336"/>
      <c r="C9" s="355"/>
      <c r="D9" s="357"/>
      <c r="E9" s="339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40"/>
      <c r="M9" s="340"/>
      <c r="N9" s="340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08"/>
      <c r="V9" s="331"/>
      <c r="W9" s="332"/>
      <c r="X9" s="334"/>
      <c r="Y9" s="335"/>
      <c r="Z9" s="320"/>
      <c r="AA9" s="320"/>
      <c r="AB9" s="320"/>
      <c r="AC9" s="333"/>
      <c r="AD9" s="346"/>
      <c r="AE9" s="344"/>
      <c r="AF9" s="344"/>
      <c r="AG9" s="325"/>
    </row>
    <row r="10" spans="2:33" ht="18" customHeight="1">
      <c r="B10" s="336">
        <v>4</v>
      </c>
      <c r="C10" s="354">
        <f>SKUPINY!B34</f>
        <v>415</v>
      </c>
      <c r="D10" s="338" t="s">
        <v>127</v>
      </c>
      <c r="E10" s="339" t="str">
        <f>SKUPINY!D35</f>
        <v>OMD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40"/>
      <c r="P10" s="340"/>
      <c r="Q10" s="340"/>
      <c r="R10" s="230"/>
      <c r="S10" s="231" t="s">
        <v>6</v>
      </c>
      <c r="T10" s="232"/>
      <c r="U10" s="307">
        <f>COUNT(F10,I10,R10)</f>
        <v>0</v>
      </c>
      <c r="V10" s="347">
        <f>IF(I10&gt;K10,1,0)+IF(F10&gt;H10,1,0)+IF(R10&gt;T10,1,0)+IF(I11&gt;K11,1,0)+IF(F11&gt;H11,1,0)+IF(R11&gt;T11,1,0)</f>
        <v>0</v>
      </c>
      <c r="W10" s="332">
        <f>SUM(F10,I10,O10,R10)</f>
        <v>0</v>
      </c>
      <c r="X10" s="334" t="s">
        <v>6</v>
      </c>
      <c r="Y10" s="335">
        <f>SUM(H10,K10,Q10,T10)</f>
        <v>0</v>
      </c>
      <c r="Z10" s="320" t="e">
        <f>V10/#REF!</f>
        <v>#REF!</v>
      </c>
      <c r="AA10" s="320" t="e">
        <f>(W10-Y10)/#REF!</f>
        <v>#REF!</v>
      </c>
      <c r="AB10" s="320" t="e">
        <f>W10/#REF!</f>
        <v>#REF!</v>
      </c>
      <c r="AC10" s="333" t="e">
        <f>Z10*1000000+AA10*1000+AB10</f>
        <v>#REF!</v>
      </c>
      <c r="AD10" s="346">
        <f>W10-Y10</f>
        <v>0</v>
      </c>
      <c r="AE10" s="343">
        <f>W10</f>
        <v>0</v>
      </c>
      <c r="AF10" s="343"/>
      <c r="AG10" s="324"/>
    </row>
    <row r="11" spans="2:33" ht="12" customHeight="1">
      <c r="B11" s="336"/>
      <c r="C11" s="355"/>
      <c r="D11" s="338"/>
      <c r="E11" s="339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40"/>
      <c r="P11" s="340"/>
      <c r="Q11" s="340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08"/>
      <c r="V11" s="347"/>
      <c r="W11" s="332"/>
      <c r="X11" s="334"/>
      <c r="Y11" s="335"/>
      <c r="Z11" s="320"/>
      <c r="AA11" s="320"/>
      <c r="AB11" s="320"/>
      <c r="AC11" s="333"/>
      <c r="AD11" s="346"/>
      <c r="AE11" s="344"/>
      <c r="AF11" s="344"/>
      <c r="AG11" s="325"/>
    </row>
    <row r="13" spans="2:33" ht="15" customHeight="1">
      <c r="C13" s="305" t="s">
        <v>5</v>
      </c>
      <c r="D13" s="306"/>
      <c r="E13" s="318" t="str">
        <f>IF(ISTEXT(ÚDAJE!C10),ÚDAJE!C10,"")</f>
        <v/>
      </c>
      <c r="F13" s="318"/>
      <c r="G13" s="318"/>
      <c r="H13" s="318"/>
      <c r="I13" s="318"/>
      <c r="J13" s="318"/>
      <c r="K13" s="318"/>
      <c r="L13" s="242"/>
      <c r="M13" s="242"/>
      <c r="N13" s="242"/>
      <c r="O13" s="70" t="s">
        <v>4</v>
      </c>
      <c r="P13" s="71"/>
      <c r="Q13" s="71"/>
      <c r="S13" s="321" t="str">
        <f>IF(ISTEXT(ÚDAJE!C9),ÚDAJE!C9,"")</f>
        <v/>
      </c>
      <c r="T13" s="321"/>
      <c r="U13" s="321"/>
      <c r="V13" s="321"/>
      <c r="W13" s="72" t="s">
        <v>3</v>
      </c>
      <c r="AE13" s="326">
        <f>IF(ISNUMBER(ÚDAJE!C11),ÚDAJE!C11,"")</f>
        <v>43722</v>
      </c>
      <c r="AF13" s="327"/>
      <c r="AG13" s="328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09" t="s">
        <v>2</v>
      </c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1"/>
      <c r="Q15" s="74"/>
      <c r="R15" s="322" t="s">
        <v>1</v>
      </c>
      <c r="S15" s="322"/>
      <c r="T15" s="322"/>
      <c r="U15" s="322"/>
      <c r="V15" s="322"/>
      <c r="W15" s="323">
        <f>IF(ISNUMBER(ÚDAJE!D8),ÚDAJE!D8,"")</f>
        <v>4</v>
      </c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</row>
    <row r="16" spans="2:33" ht="12.75" customHeight="1">
      <c r="D16" s="312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4"/>
      <c r="Q16" s="74"/>
      <c r="R16" s="322"/>
      <c r="S16" s="322"/>
      <c r="T16" s="322"/>
      <c r="U16" s="322"/>
      <c r="V16" s="322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</row>
    <row r="17" spans="4:33" ht="12.75" customHeight="1">
      <c r="D17" s="312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4"/>
      <c r="Q17" s="74"/>
      <c r="R17" s="322"/>
      <c r="S17" s="322"/>
      <c r="T17" s="322"/>
      <c r="U17" s="322"/>
      <c r="V17" s="322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4:33" ht="12.75" customHeight="1">
      <c r="D18" s="312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4"/>
      <c r="Q18" s="74"/>
      <c r="R18" s="322"/>
      <c r="S18" s="322"/>
      <c r="T18" s="322"/>
      <c r="U18" s="322"/>
      <c r="V18" s="322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</row>
    <row r="19" spans="4:33" ht="12.75" customHeight="1">
      <c r="D19" s="312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4"/>
      <c r="Q19" s="74"/>
      <c r="R19" s="322"/>
      <c r="S19" s="322"/>
      <c r="T19" s="322"/>
      <c r="U19" s="322"/>
      <c r="V19" s="322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</row>
    <row r="20" spans="4:33" ht="12.75" customHeight="1">
      <c r="D20" s="312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4"/>
      <c r="Q20" s="74"/>
      <c r="R20" s="322"/>
      <c r="S20" s="322"/>
      <c r="T20" s="322"/>
      <c r="U20" s="322"/>
      <c r="V20" s="322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</row>
    <row r="21" spans="4:33" ht="12.75" customHeight="1">
      <c r="D21" s="312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4"/>
      <c r="Q21" s="74"/>
      <c r="R21" s="322"/>
      <c r="S21" s="322"/>
      <c r="T21" s="322"/>
      <c r="U21" s="322"/>
      <c r="V21" s="322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</row>
    <row r="22" spans="4:33" ht="12.75" customHeight="1">
      <c r="D22" s="312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4"/>
      <c r="Q22" s="74"/>
      <c r="R22" s="322"/>
      <c r="S22" s="322"/>
      <c r="T22" s="322"/>
      <c r="U22" s="322"/>
      <c r="V22" s="322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</row>
    <row r="23" spans="4:33" ht="12.75" customHeight="1">
      <c r="D23" s="315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7"/>
      <c r="Q23" s="75"/>
      <c r="R23" s="319" t="s">
        <v>0</v>
      </c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U6:U7"/>
    <mergeCell ref="U10:U11"/>
    <mergeCell ref="W3:Y3"/>
    <mergeCell ref="B1:C1"/>
    <mergeCell ref="F3:H3"/>
    <mergeCell ref="I3:K3"/>
    <mergeCell ref="O3:Q3"/>
    <mergeCell ref="R3:T3"/>
    <mergeCell ref="D1:E1"/>
    <mergeCell ref="B6:B7"/>
    <mergeCell ref="C6:C7"/>
    <mergeCell ref="D6:D7"/>
    <mergeCell ref="E6:E7"/>
    <mergeCell ref="I6:K7"/>
    <mergeCell ref="V6:V7"/>
    <mergeCell ref="W6:W7"/>
    <mergeCell ref="AB4:AB5"/>
    <mergeCell ref="B4:B5"/>
    <mergeCell ref="C4:C5"/>
    <mergeCell ref="D4:D5"/>
    <mergeCell ref="E4:E5"/>
    <mergeCell ref="F4:H5"/>
    <mergeCell ref="V4:V5"/>
    <mergeCell ref="W4:W5"/>
    <mergeCell ref="X4:X5"/>
    <mergeCell ref="Y4:Y5"/>
    <mergeCell ref="Z4:Z5"/>
    <mergeCell ref="AA4:AA5"/>
    <mergeCell ref="U4:U5"/>
    <mergeCell ref="AC4:AC5"/>
    <mergeCell ref="AD4:AD5"/>
    <mergeCell ref="AE4:AE5"/>
    <mergeCell ref="AF4:AF5"/>
    <mergeCell ref="AG4:AG5"/>
    <mergeCell ref="X6:X7"/>
    <mergeCell ref="Y6:Y7"/>
    <mergeCell ref="Z6:Z7"/>
    <mergeCell ref="X10:X11"/>
    <mergeCell ref="Y10:Y11"/>
    <mergeCell ref="Z10:Z11"/>
    <mergeCell ref="Z8:Z9"/>
    <mergeCell ref="AB6:AB7"/>
    <mergeCell ref="AC6:AC7"/>
    <mergeCell ref="AD6:AD7"/>
    <mergeCell ref="AE6:AE7"/>
    <mergeCell ref="AF6:AF7"/>
    <mergeCell ref="R15:V22"/>
    <mergeCell ref="W15:AG22"/>
    <mergeCell ref="R23:AG23"/>
    <mergeCell ref="C13:D13"/>
    <mergeCell ref="V10:V11"/>
    <mergeCell ref="W10:W11"/>
    <mergeCell ref="E13:K13"/>
    <mergeCell ref="S13:V13"/>
    <mergeCell ref="AE13:AG13"/>
    <mergeCell ref="AA10:AA11"/>
    <mergeCell ref="AD10:AD11"/>
    <mergeCell ref="AE10:AE11"/>
    <mergeCell ref="AF10:AF11"/>
    <mergeCell ref="AG10:AG11"/>
    <mergeCell ref="AC10:AC11"/>
    <mergeCell ref="AB10:AB11"/>
    <mergeCell ref="B8:B9"/>
    <mergeCell ref="C8:C9"/>
    <mergeCell ref="D8:D9"/>
    <mergeCell ref="E8:E9"/>
    <mergeCell ref="D15:P23"/>
    <mergeCell ref="B10:B11"/>
    <mergeCell ref="C10:C11"/>
    <mergeCell ref="D10:D11"/>
    <mergeCell ref="E10:E11"/>
    <mergeCell ref="O10:Q11"/>
    <mergeCell ref="AF8:AF9"/>
    <mergeCell ref="AG8:AG9"/>
    <mergeCell ref="L8:N9"/>
    <mergeCell ref="L3:N3"/>
    <mergeCell ref="AA8:AA9"/>
    <mergeCell ref="AB8:AB9"/>
    <mergeCell ref="AC8:AC9"/>
    <mergeCell ref="AD8:AD9"/>
    <mergeCell ref="AE8:AE9"/>
    <mergeCell ref="U8:U9"/>
    <mergeCell ref="V8:V9"/>
    <mergeCell ref="W8:W9"/>
    <mergeCell ref="X8:X9"/>
    <mergeCell ref="Y8:Y9"/>
    <mergeCell ref="AG6:AG7"/>
    <mergeCell ref="AA6:AA7"/>
  </mergeCells>
  <conditionalFormatting sqref="AD4:AF7 AD10:AF11">
    <cfRule type="containsErrors" dxfId="11" priority="12">
      <formula>ISERROR(AD4)</formula>
    </cfRule>
  </conditionalFormatting>
  <conditionalFormatting sqref="U4:Y7 U10:Y11">
    <cfRule type="cellIs" dxfId="10" priority="11" operator="equal">
      <formula>0</formula>
    </cfRule>
  </conditionalFormatting>
  <conditionalFormatting sqref="E4:E7 E10:E11">
    <cfRule type="cellIs" dxfId="9" priority="10" operator="equal">
      <formula>0</formula>
    </cfRule>
  </conditionalFormatting>
  <conditionalFormatting sqref="AE4:AE7 AE10:AE11">
    <cfRule type="cellIs" dxfId="8" priority="9" operator="equal">
      <formula>0</formula>
    </cfRule>
  </conditionalFormatting>
  <conditionalFormatting sqref="AD4:AE7 AD10:AE11">
    <cfRule type="cellIs" dxfId="7" priority="8" operator="equal">
      <formula>0</formula>
    </cfRule>
  </conditionalFormatting>
  <conditionalFormatting sqref="U4:AE7 U10:AE11">
    <cfRule type="cellIs" dxfId="6" priority="7" operator="equal">
      <formula>0</formula>
    </cfRule>
  </conditionalFormatting>
  <conditionalFormatting sqref="AD8:AF9">
    <cfRule type="containsErrors" dxfId="5" priority="6">
      <formula>ISERROR(AD8)</formula>
    </cfRule>
  </conditionalFormatting>
  <conditionalFormatting sqref="U8:Y9">
    <cfRule type="cellIs" dxfId="4" priority="5" operator="equal">
      <formula>0</formula>
    </cfRule>
  </conditionalFormatting>
  <conditionalFormatting sqref="E8:E9">
    <cfRule type="cellIs" dxfId="3" priority="4" operator="equal">
      <formula>0</formula>
    </cfRule>
  </conditionalFormatting>
  <conditionalFormatting sqref="AE8:AE9">
    <cfRule type="cellIs" dxfId="2" priority="3" operator="equal">
      <formula>0</formula>
    </cfRule>
  </conditionalFormatting>
  <conditionalFormatting sqref="AD8:AE9">
    <cfRule type="cellIs" dxfId="1" priority="2" operator="equal">
      <formula>0</formula>
    </cfRule>
  </conditionalFormatting>
  <conditionalFormatting sqref="U8:AE9">
    <cfRule type="cellIs" dxfId="0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W88"/>
  <sheetViews>
    <sheetView showGridLines="0" topLeftCell="A3" zoomScale="170" zoomScaleNormal="170" workbookViewId="0">
      <selection activeCell="D24" sqref="D24:G27"/>
    </sheetView>
  </sheetViews>
  <sheetFormatPr defaultColWidth="9.140625" defaultRowHeight="3.95" customHeight="1"/>
  <cols>
    <col min="1" max="159" width="1.7109375" style="21" customWidth="1"/>
    <col min="160" max="16384" width="9.140625" style="21"/>
  </cols>
  <sheetData>
    <row r="1" spans="2:101" ht="3.95" customHeight="1"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5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</row>
    <row r="2" spans="2:101" ht="3.95" customHeight="1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5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</row>
    <row r="3" spans="2:101" ht="3.95" customHeight="1">
      <c r="B3" s="23"/>
      <c r="C3" s="23"/>
      <c r="D3" s="23"/>
      <c r="E3" s="23"/>
      <c r="F3" s="23"/>
      <c r="G3" s="23"/>
      <c r="H3" s="34"/>
      <c r="I3" s="34"/>
      <c r="J3" s="34"/>
      <c r="K3" s="34"/>
      <c r="L3" s="34"/>
      <c r="M3" s="34"/>
      <c r="N3" s="34"/>
      <c r="O3" s="34"/>
      <c r="P3" s="374" t="s">
        <v>63</v>
      </c>
      <c r="Q3" s="374"/>
      <c r="R3" s="374"/>
      <c r="S3" s="374"/>
      <c r="T3" s="374"/>
      <c r="U3" s="374"/>
      <c r="V3" s="374"/>
      <c r="W3" s="374"/>
      <c r="X3" s="389" t="str">
        <f>IF(ISTEXT(ÚDAJE!C7),ÚDAJE!C7,"")</f>
        <v xml:space="preserve">3. ligové kolo </v>
      </c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9"/>
      <c r="AP3" s="389"/>
      <c r="AQ3" s="389"/>
      <c r="AR3" s="389"/>
      <c r="AS3" s="389"/>
      <c r="AT3" s="389"/>
      <c r="AU3" s="389"/>
      <c r="AV3" s="389"/>
      <c r="AW3" s="389"/>
      <c r="AX3" s="389"/>
      <c r="AY3" s="389"/>
      <c r="AZ3" s="389"/>
      <c r="BA3" s="389"/>
      <c r="BB3" s="389"/>
      <c r="BC3" s="23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</row>
    <row r="4" spans="2:101" ht="3.95" customHeight="1">
      <c r="B4" s="23"/>
      <c r="C4" s="23"/>
      <c r="D4" s="23"/>
      <c r="E4" s="23"/>
      <c r="F4" s="23"/>
      <c r="G4" s="23"/>
      <c r="H4" s="34"/>
      <c r="I4" s="34"/>
      <c r="J4" s="34"/>
      <c r="K4" s="34"/>
      <c r="L4" s="34"/>
      <c r="M4" s="34"/>
      <c r="N4" s="34"/>
      <c r="O4" s="34"/>
      <c r="P4" s="374"/>
      <c r="Q4" s="374"/>
      <c r="R4" s="374"/>
      <c r="S4" s="374"/>
      <c r="T4" s="374"/>
      <c r="U4" s="374"/>
      <c r="V4" s="374"/>
      <c r="W4" s="374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23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</row>
    <row r="5" spans="2:101" ht="3.95" customHeight="1">
      <c r="B5" s="23"/>
      <c r="C5" s="23"/>
      <c r="D5" s="23"/>
      <c r="E5" s="23"/>
      <c r="F5" s="23"/>
      <c r="G5" s="23"/>
      <c r="H5" s="34"/>
      <c r="I5" s="34"/>
      <c r="J5" s="34"/>
      <c r="K5" s="34"/>
      <c r="L5" s="34"/>
      <c r="M5" s="34"/>
      <c r="N5" s="34"/>
      <c r="O5" s="34"/>
      <c r="P5" s="374"/>
      <c r="Q5" s="374"/>
      <c r="R5" s="374"/>
      <c r="S5" s="374"/>
      <c r="T5" s="374"/>
      <c r="U5" s="374"/>
      <c r="V5" s="374"/>
      <c r="W5" s="374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23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</row>
    <row r="6" spans="2:101" ht="3.95" customHeight="1">
      <c r="B6" s="23"/>
      <c r="C6" s="23"/>
      <c r="D6" s="23"/>
      <c r="E6" s="23"/>
      <c r="F6" s="23"/>
      <c r="G6" s="23"/>
      <c r="H6" s="34"/>
      <c r="I6" s="34"/>
      <c r="J6" s="34"/>
      <c r="K6" s="34"/>
      <c r="L6" s="34"/>
      <c r="M6" s="34"/>
      <c r="N6" s="34"/>
      <c r="O6" s="34"/>
      <c r="P6" s="374"/>
      <c r="Q6" s="374"/>
      <c r="R6" s="374"/>
      <c r="S6" s="374"/>
      <c r="T6" s="374"/>
      <c r="U6" s="374"/>
      <c r="V6" s="374"/>
      <c r="W6" s="374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89"/>
      <c r="AV6" s="389"/>
      <c r="AW6" s="389"/>
      <c r="AX6" s="389"/>
      <c r="AY6" s="389"/>
      <c r="AZ6" s="389"/>
      <c r="BA6" s="389"/>
      <c r="BB6" s="389"/>
      <c r="BC6" s="23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</row>
    <row r="7" spans="2:101" ht="3.95" customHeight="1">
      <c r="B7" s="23"/>
      <c r="C7" s="23"/>
      <c r="D7" s="23"/>
      <c r="E7" s="23"/>
      <c r="F7" s="23"/>
      <c r="G7" s="23"/>
      <c r="H7" s="34"/>
      <c r="I7" s="34"/>
      <c r="J7" s="34"/>
      <c r="K7" s="34"/>
      <c r="L7" s="34"/>
      <c r="M7" s="34"/>
      <c r="N7" s="34"/>
      <c r="O7" s="34"/>
      <c r="P7" s="34"/>
      <c r="Q7" s="239"/>
      <c r="R7" s="239"/>
      <c r="S7" s="239"/>
      <c r="T7" s="239"/>
      <c r="U7" s="239"/>
      <c r="V7" s="239"/>
      <c r="W7" s="239"/>
      <c r="X7" s="239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</row>
    <row r="8" spans="2:101" ht="3.95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34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28"/>
      <c r="CH8" s="28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22"/>
      <c r="CT8" s="22"/>
      <c r="CU8" s="22"/>
      <c r="CV8" s="22"/>
      <c r="CW8" s="22"/>
    </row>
    <row r="9" spans="2:101" ht="3.95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390" t="s">
        <v>2</v>
      </c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  <c r="AZ9" s="23"/>
      <c r="BA9" s="23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28"/>
      <c r="CH9" s="28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22"/>
      <c r="CT9" s="22"/>
      <c r="CU9" s="22"/>
      <c r="CV9" s="22"/>
      <c r="CW9" s="22"/>
    </row>
    <row r="10" spans="2:101" ht="3.95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23"/>
      <c r="BA10" s="23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28"/>
      <c r="CH10" s="28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22"/>
      <c r="CT10" s="22"/>
      <c r="CU10" s="22"/>
      <c r="CV10" s="22"/>
      <c r="CW10" s="22"/>
    </row>
    <row r="11" spans="2:101" ht="3.95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90"/>
      <c r="AO11" s="390"/>
      <c r="AP11" s="390"/>
      <c r="AQ11" s="390"/>
      <c r="AR11" s="390"/>
      <c r="AS11" s="390"/>
      <c r="AT11" s="390"/>
      <c r="AU11" s="390"/>
      <c r="AV11" s="390"/>
      <c r="AW11" s="390"/>
      <c r="AX11" s="390"/>
      <c r="AY11" s="390"/>
      <c r="AZ11" s="23"/>
      <c r="BA11" s="23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28"/>
      <c r="CH11" s="28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22"/>
      <c r="CT11" s="22"/>
      <c r="CU11" s="22"/>
      <c r="CV11" s="22"/>
      <c r="CW11" s="22"/>
    </row>
    <row r="12" spans="2:101" ht="3.95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390"/>
      <c r="AO12" s="390"/>
      <c r="AP12" s="390"/>
      <c r="AQ12" s="390"/>
      <c r="AR12" s="390"/>
      <c r="AS12" s="390"/>
      <c r="AT12" s="390"/>
      <c r="AU12" s="390"/>
      <c r="AV12" s="390"/>
      <c r="AW12" s="390"/>
      <c r="AX12" s="390"/>
      <c r="AY12" s="390"/>
      <c r="AZ12" s="23"/>
      <c r="BA12" s="2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22"/>
      <c r="CT12" s="22"/>
      <c r="CU12" s="22"/>
      <c r="CV12" s="22"/>
      <c r="CW12" s="22"/>
    </row>
    <row r="13" spans="2:101" ht="3.9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3"/>
      <c r="AN13" s="390"/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23"/>
      <c r="BA13" s="23"/>
      <c r="BB13" s="33"/>
      <c r="BC13" s="34"/>
      <c r="BD13" s="239"/>
      <c r="BE13" s="239"/>
      <c r="BF13" s="239"/>
      <c r="BG13" s="239"/>
      <c r="BH13" s="239"/>
      <c r="BI13" s="239"/>
      <c r="BJ13" s="239"/>
      <c r="BK13" s="239"/>
      <c r="BL13" s="23"/>
      <c r="BM13" s="23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22"/>
      <c r="CT13" s="22"/>
      <c r="CU13" s="22"/>
      <c r="CV13" s="22"/>
      <c r="CW13" s="22"/>
    </row>
    <row r="14" spans="2:101" ht="3.95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3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23"/>
      <c r="BA14" s="23"/>
      <c r="BB14" s="391" t="s">
        <v>62</v>
      </c>
      <c r="BC14" s="374"/>
      <c r="BD14" s="365"/>
      <c r="BE14" s="366"/>
      <c r="BF14" s="366"/>
      <c r="BG14" s="366"/>
      <c r="BH14" s="366"/>
      <c r="BI14" s="366"/>
      <c r="BJ14" s="366"/>
      <c r="BK14" s="366"/>
      <c r="BL14" s="366"/>
      <c r="BM14" s="367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22"/>
      <c r="CT14" s="22"/>
      <c r="CU14" s="22"/>
      <c r="CV14" s="22"/>
      <c r="CW14" s="22"/>
    </row>
    <row r="15" spans="2:101" ht="3.95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3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  <c r="AZ15" s="23"/>
      <c r="BA15" s="23"/>
      <c r="BB15" s="391"/>
      <c r="BC15" s="374"/>
      <c r="BD15" s="368"/>
      <c r="BE15" s="369"/>
      <c r="BF15" s="369"/>
      <c r="BG15" s="369"/>
      <c r="BH15" s="369"/>
      <c r="BI15" s="369"/>
      <c r="BJ15" s="369"/>
      <c r="BK15" s="369"/>
      <c r="BL15" s="369"/>
      <c r="BM15" s="370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22"/>
      <c r="CT15" s="22"/>
      <c r="CU15" s="22"/>
      <c r="CV15" s="22"/>
      <c r="CW15" s="22"/>
    </row>
    <row r="16" spans="2:101" ht="3.9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1"/>
      <c r="S16" s="50"/>
      <c r="T16" s="50"/>
      <c r="U16" s="50"/>
      <c r="V16" s="50"/>
      <c r="W16" s="50"/>
      <c r="X16" s="23"/>
      <c r="Y16" s="2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3"/>
      <c r="AN16" s="390"/>
      <c r="AO16" s="390"/>
      <c r="AP16" s="390"/>
      <c r="AQ16" s="390"/>
      <c r="AR16" s="390"/>
      <c r="AS16" s="390"/>
      <c r="AT16" s="390"/>
      <c r="AU16" s="390"/>
      <c r="AV16" s="390"/>
      <c r="AW16" s="390"/>
      <c r="AX16" s="390"/>
      <c r="AY16" s="390"/>
      <c r="AZ16" s="23"/>
      <c r="BA16" s="23"/>
      <c r="BB16" s="391"/>
      <c r="BC16" s="374"/>
      <c r="BD16" s="368"/>
      <c r="BE16" s="369"/>
      <c r="BF16" s="369"/>
      <c r="BG16" s="369"/>
      <c r="BH16" s="369"/>
      <c r="BI16" s="369"/>
      <c r="BJ16" s="369"/>
      <c r="BK16" s="369"/>
      <c r="BL16" s="369"/>
      <c r="BM16" s="370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2"/>
      <c r="CT16" s="22"/>
      <c r="CU16" s="22"/>
      <c r="CV16" s="22"/>
      <c r="CW16" s="22"/>
    </row>
    <row r="17" spans="1:101" ht="3.95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6"/>
      <c r="S17" s="46"/>
      <c r="T17" s="46"/>
      <c r="U17" s="46"/>
      <c r="V17" s="46"/>
      <c r="W17" s="46"/>
      <c r="X17" s="23"/>
      <c r="Y17" s="2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3"/>
      <c r="AN17" s="390"/>
      <c r="AO17" s="390"/>
      <c r="AP17" s="390"/>
      <c r="AQ17" s="390"/>
      <c r="AR17" s="390"/>
      <c r="AS17" s="390"/>
      <c r="AT17" s="390"/>
      <c r="AU17" s="390"/>
      <c r="AV17" s="390"/>
      <c r="AW17" s="390"/>
      <c r="AX17" s="390"/>
      <c r="AY17" s="390"/>
      <c r="AZ17" s="23"/>
      <c r="BA17" s="23"/>
      <c r="BB17" s="391"/>
      <c r="BC17" s="374"/>
      <c r="BD17" s="371"/>
      <c r="BE17" s="372"/>
      <c r="BF17" s="372"/>
      <c r="BG17" s="372"/>
      <c r="BH17" s="372"/>
      <c r="BI17" s="372"/>
      <c r="BJ17" s="372"/>
      <c r="BK17" s="372"/>
      <c r="BL17" s="372"/>
      <c r="BM17" s="373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22"/>
      <c r="CT17" s="22"/>
      <c r="CU17" s="22"/>
      <c r="CV17" s="22"/>
      <c r="CW17" s="22"/>
    </row>
    <row r="18" spans="1:101" ht="3.95" customHeight="1">
      <c r="A18" s="31"/>
      <c r="B18" s="374">
        <v>1</v>
      </c>
      <c r="C18" s="374"/>
      <c r="D18" s="385" t="s">
        <v>61</v>
      </c>
      <c r="E18" s="385"/>
      <c r="F18" s="385"/>
      <c r="G18" s="385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87"/>
      <c r="S18" s="388"/>
      <c r="T18" s="388"/>
      <c r="U18" s="388"/>
      <c r="V18" s="377"/>
      <c r="W18" s="377"/>
      <c r="X18" s="34"/>
      <c r="Y18" s="3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390"/>
      <c r="AO18" s="390"/>
      <c r="AP18" s="390"/>
      <c r="AQ18" s="390"/>
      <c r="AR18" s="390"/>
      <c r="AS18" s="390"/>
      <c r="AT18" s="390"/>
      <c r="AU18" s="390"/>
      <c r="AV18" s="390"/>
      <c r="AW18" s="390"/>
      <c r="AX18" s="390"/>
      <c r="AY18" s="390"/>
      <c r="AZ18" s="23"/>
      <c r="BA18" s="23"/>
      <c r="BB18" s="24"/>
      <c r="BC18" s="34"/>
      <c r="BD18" s="33"/>
      <c r="BE18" s="33"/>
      <c r="BF18" s="33"/>
      <c r="BG18" s="33"/>
      <c r="BH18" s="33"/>
      <c r="BI18" s="33"/>
      <c r="BJ18" s="33"/>
      <c r="BK18" s="33"/>
      <c r="BL18" s="23"/>
      <c r="BM18" s="23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22"/>
      <c r="CT18" s="22"/>
      <c r="CU18" s="22"/>
      <c r="CV18" s="22"/>
      <c r="CW18" s="22"/>
    </row>
    <row r="19" spans="1:101" ht="3.95" customHeight="1">
      <c r="A19" s="31"/>
      <c r="B19" s="374"/>
      <c r="C19" s="374"/>
      <c r="D19" s="385"/>
      <c r="E19" s="385"/>
      <c r="F19" s="385"/>
      <c r="G19" s="385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88"/>
      <c r="S19" s="388"/>
      <c r="T19" s="388"/>
      <c r="U19" s="388"/>
      <c r="V19" s="377"/>
      <c r="W19" s="377"/>
      <c r="X19" s="32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390"/>
      <c r="AO19" s="390"/>
      <c r="AP19" s="390"/>
      <c r="AQ19" s="390"/>
      <c r="AR19" s="390"/>
      <c r="AS19" s="390"/>
      <c r="AT19" s="390"/>
      <c r="AU19" s="390"/>
      <c r="AV19" s="390"/>
      <c r="AW19" s="390"/>
      <c r="AX19" s="390"/>
      <c r="AY19" s="390"/>
      <c r="AZ19" s="23"/>
      <c r="BA19" s="23"/>
      <c r="BB19" s="391" t="s">
        <v>60</v>
      </c>
      <c r="BC19" s="374"/>
      <c r="BD19" s="365"/>
      <c r="BE19" s="366"/>
      <c r="BF19" s="366"/>
      <c r="BG19" s="366"/>
      <c r="BH19" s="366"/>
      <c r="BI19" s="366"/>
      <c r="BJ19" s="366"/>
      <c r="BK19" s="366"/>
      <c r="BL19" s="366"/>
      <c r="BM19" s="367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22"/>
      <c r="CT19" s="22"/>
      <c r="CU19" s="22"/>
      <c r="CV19" s="22"/>
      <c r="CW19" s="22"/>
    </row>
    <row r="20" spans="1:101" ht="3.95" customHeight="1">
      <c r="A20" s="31"/>
      <c r="B20" s="374"/>
      <c r="C20" s="374"/>
      <c r="D20" s="385"/>
      <c r="E20" s="385"/>
      <c r="F20" s="385"/>
      <c r="G20" s="385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88"/>
      <c r="S20" s="388"/>
      <c r="T20" s="388"/>
      <c r="U20" s="388"/>
      <c r="V20" s="377"/>
      <c r="W20" s="377"/>
      <c r="X20" s="381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34"/>
      <c r="AM20" s="34"/>
      <c r="AN20" s="390"/>
      <c r="AO20" s="390"/>
      <c r="AP20" s="390"/>
      <c r="AQ20" s="390"/>
      <c r="AR20" s="390"/>
      <c r="AS20" s="390"/>
      <c r="AT20" s="390"/>
      <c r="AU20" s="390"/>
      <c r="AV20" s="390"/>
      <c r="AW20" s="390"/>
      <c r="AX20" s="390"/>
      <c r="AY20" s="390"/>
      <c r="AZ20" s="34"/>
      <c r="BA20" s="23"/>
      <c r="BB20" s="391"/>
      <c r="BC20" s="374"/>
      <c r="BD20" s="368"/>
      <c r="BE20" s="369"/>
      <c r="BF20" s="369"/>
      <c r="BG20" s="369"/>
      <c r="BH20" s="369"/>
      <c r="BI20" s="369"/>
      <c r="BJ20" s="369"/>
      <c r="BK20" s="369"/>
      <c r="BL20" s="369"/>
      <c r="BM20" s="370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22"/>
      <c r="CT20" s="22"/>
      <c r="CU20" s="22"/>
      <c r="CV20" s="22"/>
      <c r="CW20" s="22"/>
    </row>
    <row r="21" spans="1:101" ht="3.95" customHeight="1">
      <c r="A21" s="31"/>
      <c r="B21" s="374"/>
      <c r="C21" s="374"/>
      <c r="D21" s="385"/>
      <c r="E21" s="385"/>
      <c r="F21" s="385"/>
      <c r="G21" s="385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88"/>
      <c r="S21" s="388"/>
      <c r="T21" s="388"/>
      <c r="U21" s="388"/>
      <c r="V21" s="377"/>
      <c r="W21" s="377"/>
      <c r="X21" s="381"/>
      <c r="Y21" s="34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77"/>
      <c r="AK21" s="377"/>
      <c r="AL21" s="34"/>
      <c r="AM21" s="34"/>
      <c r="AN21" s="390"/>
      <c r="AO21" s="390"/>
      <c r="AP21" s="390"/>
      <c r="AQ21" s="390"/>
      <c r="AR21" s="390"/>
      <c r="AS21" s="390"/>
      <c r="AT21" s="390"/>
      <c r="AU21" s="390"/>
      <c r="AV21" s="390"/>
      <c r="AW21" s="390"/>
      <c r="AX21" s="390"/>
      <c r="AY21" s="390"/>
      <c r="AZ21" s="34"/>
      <c r="BA21" s="23"/>
      <c r="BB21" s="391"/>
      <c r="BC21" s="374"/>
      <c r="BD21" s="368"/>
      <c r="BE21" s="369"/>
      <c r="BF21" s="369"/>
      <c r="BG21" s="369"/>
      <c r="BH21" s="369"/>
      <c r="BI21" s="369"/>
      <c r="BJ21" s="369"/>
      <c r="BK21" s="369"/>
      <c r="BL21" s="369"/>
      <c r="BM21" s="370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2"/>
      <c r="CT21" s="22"/>
      <c r="CU21" s="22"/>
      <c r="CV21" s="22"/>
      <c r="CW21" s="22"/>
    </row>
    <row r="22" spans="1:101" ht="3.95" customHeight="1">
      <c r="A22" s="41"/>
      <c r="B22" s="23"/>
      <c r="C22" s="23"/>
      <c r="D22" s="23"/>
      <c r="E22" s="23"/>
      <c r="F22" s="23"/>
      <c r="G22" s="3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49"/>
      <c r="S22" s="48"/>
      <c r="T22" s="48"/>
      <c r="U22" s="48"/>
      <c r="V22" s="48"/>
      <c r="W22" s="48"/>
      <c r="X22" s="381"/>
      <c r="Y22" s="32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77"/>
      <c r="AK22" s="377"/>
      <c r="AL22" s="47"/>
      <c r="AM22" s="34"/>
      <c r="AN22" s="390"/>
      <c r="AO22" s="390"/>
      <c r="AP22" s="390"/>
      <c r="AQ22" s="390"/>
      <c r="AR22" s="390"/>
      <c r="AS22" s="390"/>
      <c r="AT22" s="390"/>
      <c r="AU22" s="390"/>
      <c r="AV22" s="390"/>
      <c r="AW22" s="390"/>
      <c r="AX22" s="390"/>
      <c r="AY22" s="390"/>
      <c r="AZ22" s="34"/>
      <c r="BA22" s="23"/>
      <c r="BB22" s="391"/>
      <c r="BC22" s="374"/>
      <c r="BD22" s="371"/>
      <c r="BE22" s="372"/>
      <c r="BF22" s="372"/>
      <c r="BG22" s="372"/>
      <c r="BH22" s="372"/>
      <c r="BI22" s="372"/>
      <c r="BJ22" s="372"/>
      <c r="BK22" s="372"/>
      <c r="BL22" s="372"/>
      <c r="BM22" s="373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22"/>
      <c r="CT22" s="22"/>
      <c r="CU22" s="22"/>
      <c r="CV22" s="22"/>
      <c r="CW22" s="22"/>
    </row>
    <row r="23" spans="1:101" ht="3.95" customHeight="1">
      <c r="A23" s="41"/>
      <c r="B23" s="23"/>
      <c r="C23" s="23"/>
      <c r="D23" s="23"/>
      <c r="E23" s="23"/>
      <c r="F23" s="23"/>
      <c r="G23" s="34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46"/>
      <c r="S23" s="46"/>
      <c r="T23" s="46"/>
      <c r="U23" s="46"/>
      <c r="V23" s="46"/>
      <c r="W23" s="46"/>
      <c r="X23" s="375"/>
      <c r="Y23" s="34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77"/>
      <c r="AK23" s="377"/>
      <c r="AL23" s="381"/>
      <c r="AM23" s="34"/>
      <c r="AN23" s="390"/>
      <c r="AO23" s="390"/>
      <c r="AP23" s="390"/>
      <c r="AQ23" s="390"/>
      <c r="AR23" s="390"/>
      <c r="AS23" s="390"/>
      <c r="AT23" s="390"/>
      <c r="AU23" s="390"/>
      <c r="AV23" s="390"/>
      <c r="AW23" s="390"/>
      <c r="AX23" s="390"/>
      <c r="AY23" s="390"/>
      <c r="AZ23" s="34"/>
      <c r="BA23" s="23"/>
      <c r="BB23" s="23"/>
      <c r="BC23" s="34"/>
      <c r="BD23" s="33"/>
      <c r="BE23" s="33"/>
      <c r="BF23" s="33"/>
      <c r="BG23" s="33"/>
      <c r="BH23" s="33"/>
      <c r="BI23" s="33"/>
      <c r="BJ23" s="33"/>
      <c r="BK23" s="33"/>
      <c r="BL23" s="23"/>
      <c r="BM23" s="23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22"/>
      <c r="CT23" s="22"/>
      <c r="CU23" s="22"/>
      <c r="CV23" s="22"/>
      <c r="CW23" s="22"/>
    </row>
    <row r="24" spans="1:101" ht="3.95" customHeight="1">
      <c r="A24" s="31"/>
      <c r="B24" s="374">
        <v>2</v>
      </c>
      <c r="C24" s="374"/>
      <c r="D24" s="385" t="s">
        <v>123</v>
      </c>
      <c r="E24" s="385"/>
      <c r="F24" s="385"/>
      <c r="G24" s="385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87"/>
      <c r="S24" s="388"/>
      <c r="T24" s="388"/>
      <c r="U24" s="388"/>
      <c r="V24" s="377"/>
      <c r="W24" s="377"/>
      <c r="X24" s="375"/>
      <c r="Y24" s="34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77"/>
      <c r="AK24" s="377"/>
      <c r="AL24" s="381"/>
      <c r="AM24" s="34"/>
      <c r="AN24" s="390"/>
      <c r="AO24" s="390"/>
      <c r="AP24" s="390"/>
      <c r="AQ24" s="390"/>
      <c r="AR24" s="390"/>
      <c r="AS24" s="390"/>
      <c r="AT24" s="390"/>
      <c r="AU24" s="390"/>
      <c r="AV24" s="390"/>
      <c r="AW24" s="390"/>
      <c r="AX24" s="390"/>
      <c r="AY24" s="390"/>
      <c r="AZ24" s="34"/>
      <c r="BA24" s="23"/>
      <c r="BB24" s="391" t="s">
        <v>59</v>
      </c>
      <c r="BC24" s="374"/>
      <c r="BD24" s="365"/>
      <c r="BE24" s="366"/>
      <c r="BF24" s="366"/>
      <c r="BG24" s="366"/>
      <c r="BH24" s="366"/>
      <c r="BI24" s="366"/>
      <c r="BJ24" s="366"/>
      <c r="BK24" s="366"/>
      <c r="BL24" s="366"/>
      <c r="BM24" s="367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22"/>
      <c r="CT24" s="22"/>
      <c r="CU24" s="22"/>
      <c r="CV24" s="22"/>
      <c r="CW24" s="22"/>
    </row>
    <row r="25" spans="1:101" ht="3.95" customHeight="1">
      <c r="A25" s="31"/>
      <c r="B25" s="374"/>
      <c r="C25" s="374"/>
      <c r="D25" s="385"/>
      <c r="E25" s="385"/>
      <c r="F25" s="385"/>
      <c r="G25" s="385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88"/>
      <c r="S25" s="388"/>
      <c r="T25" s="388"/>
      <c r="U25" s="388"/>
      <c r="V25" s="377"/>
      <c r="W25" s="377"/>
      <c r="X25" s="375"/>
      <c r="Y25" s="34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81"/>
      <c r="AM25" s="34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34"/>
      <c r="BA25" s="23"/>
      <c r="BB25" s="391"/>
      <c r="BC25" s="374"/>
      <c r="BD25" s="368"/>
      <c r="BE25" s="369"/>
      <c r="BF25" s="369"/>
      <c r="BG25" s="369"/>
      <c r="BH25" s="369"/>
      <c r="BI25" s="369"/>
      <c r="BJ25" s="369"/>
      <c r="BK25" s="369"/>
      <c r="BL25" s="369"/>
      <c r="BM25" s="370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22"/>
      <c r="CT25" s="22"/>
      <c r="CU25" s="22"/>
      <c r="CV25" s="22"/>
      <c r="CW25" s="22"/>
    </row>
    <row r="26" spans="1:101" ht="3.95" customHeight="1">
      <c r="A26" s="31"/>
      <c r="B26" s="374"/>
      <c r="C26" s="374"/>
      <c r="D26" s="385"/>
      <c r="E26" s="385"/>
      <c r="F26" s="385"/>
      <c r="G26" s="385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88"/>
      <c r="S26" s="388"/>
      <c r="T26" s="388"/>
      <c r="U26" s="388"/>
      <c r="V26" s="377"/>
      <c r="W26" s="377"/>
      <c r="X26" s="34"/>
      <c r="Y26" s="34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238"/>
      <c r="AM26" s="34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34"/>
      <c r="BA26" s="23"/>
      <c r="BB26" s="391"/>
      <c r="BC26" s="374"/>
      <c r="BD26" s="368"/>
      <c r="BE26" s="369"/>
      <c r="BF26" s="369"/>
      <c r="BG26" s="369"/>
      <c r="BH26" s="369"/>
      <c r="BI26" s="369"/>
      <c r="BJ26" s="369"/>
      <c r="BK26" s="369"/>
      <c r="BL26" s="369"/>
      <c r="BM26" s="370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2"/>
      <c r="CT26" s="22"/>
      <c r="CU26" s="22"/>
      <c r="CV26" s="22"/>
      <c r="CW26" s="22"/>
    </row>
    <row r="27" spans="1:101" ht="3.95" customHeight="1">
      <c r="A27" s="31"/>
      <c r="B27" s="374"/>
      <c r="C27" s="374"/>
      <c r="D27" s="385"/>
      <c r="E27" s="385"/>
      <c r="F27" s="385"/>
      <c r="G27" s="385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88"/>
      <c r="S27" s="388"/>
      <c r="T27" s="388"/>
      <c r="U27" s="388"/>
      <c r="V27" s="377"/>
      <c r="W27" s="377"/>
      <c r="X27" s="34"/>
      <c r="Y27" s="34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238"/>
      <c r="AM27" s="34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77"/>
      <c r="AY27" s="377"/>
      <c r="AZ27" s="34"/>
      <c r="BA27" s="23"/>
      <c r="BB27" s="391"/>
      <c r="BC27" s="374"/>
      <c r="BD27" s="371"/>
      <c r="BE27" s="372"/>
      <c r="BF27" s="372"/>
      <c r="BG27" s="372"/>
      <c r="BH27" s="372"/>
      <c r="BI27" s="372"/>
      <c r="BJ27" s="372"/>
      <c r="BK27" s="372"/>
      <c r="BL27" s="372"/>
      <c r="BM27" s="373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22"/>
      <c r="CT27" s="22"/>
      <c r="CU27" s="22"/>
      <c r="CV27" s="22"/>
      <c r="CW27" s="22"/>
    </row>
    <row r="28" spans="1:101" ht="3.95" customHeight="1">
      <c r="A28" s="41"/>
      <c r="B28" s="23"/>
      <c r="C28" s="23"/>
      <c r="D28" s="23"/>
      <c r="E28" s="23"/>
      <c r="F28" s="23"/>
      <c r="G28" s="34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39"/>
      <c r="S28" s="239"/>
      <c r="T28" s="239"/>
      <c r="U28" s="239"/>
      <c r="V28" s="239"/>
      <c r="W28" s="35"/>
      <c r="X28" s="34"/>
      <c r="Y28" s="34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238"/>
      <c r="AM28" s="32"/>
      <c r="AN28" s="369"/>
      <c r="AO28" s="369"/>
      <c r="AP28" s="369"/>
      <c r="AQ28" s="369"/>
      <c r="AR28" s="369"/>
      <c r="AS28" s="369"/>
      <c r="AT28" s="369"/>
      <c r="AU28" s="369"/>
      <c r="AV28" s="369"/>
      <c r="AW28" s="369"/>
      <c r="AX28" s="377"/>
      <c r="AY28" s="377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239"/>
      <c r="BN28" s="45"/>
      <c r="BO28" s="27"/>
      <c r="BP28" s="27"/>
      <c r="BQ28" s="27"/>
      <c r="BR28" s="27"/>
      <c r="BS28" s="27"/>
      <c r="BT28" s="27"/>
      <c r="BU28" s="27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22"/>
      <c r="CT28" s="22"/>
      <c r="CU28" s="22"/>
      <c r="CV28" s="22"/>
      <c r="CW28" s="22"/>
    </row>
    <row r="29" spans="1:101" ht="3.95" customHeight="1">
      <c r="A29" s="41"/>
      <c r="B29" s="23"/>
      <c r="C29" s="23"/>
      <c r="D29" s="23"/>
      <c r="E29" s="23"/>
      <c r="F29" s="23"/>
      <c r="G29" s="34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39"/>
      <c r="S29" s="239"/>
      <c r="T29" s="239"/>
      <c r="U29" s="239"/>
      <c r="V29" s="239"/>
      <c r="W29" s="35"/>
      <c r="X29" s="34"/>
      <c r="Y29" s="34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238"/>
      <c r="AM29" s="34"/>
      <c r="AN29" s="369"/>
      <c r="AO29" s="369"/>
      <c r="AP29" s="369"/>
      <c r="AQ29" s="369"/>
      <c r="AR29" s="369"/>
      <c r="AS29" s="369"/>
      <c r="AT29" s="369"/>
      <c r="AU29" s="369"/>
      <c r="AV29" s="369"/>
      <c r="AW29" s="369"/>
      <c r="AX29" s="377"/>
      <c r="AY29" s="377"/>
      <c r="AZ29" s="38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239"/>
      <c r="BM29" s="24"/>
      <c r="BN29" s="31"/>
      <c r="BO29" s="31"/>
      <c r="BP29" s="31"/>
      <c r="BQ29" s="31"/>
      <c r="BR29" s="31"/>
      <c r="BS29" s="31"/>
      <c r="BT29" s="31"/>
      <c r="BU29" s="31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22"/>
      <c r="CT29" s="22"/>
      <c r="CU29" s="22"/>
      <c r="CV29" s="22"/>
      <c r="CW29" s="22"/>
    </row>
    <row r="30" spans="1:101" ht="3.95" customHeight="1">
      <c r="A30" s="31"/>
      <c r="B30" s="374">
        <v>3</v>
      </c>
      <c r="C30" s="374"/>
      <c r="D30" s="385" t="s">
        <v>124</v>
      </c>
      <c r="E30" s="385"/>
      <c r="F30" s="385"/>
      <c r="G30" s="385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86"/>
      <c r="S30" s="386"/>
      <c r="T30" s="386"/>
      <c r="U30" s="386"/>
      <c r="V30" s="377"/>
      <c r="W30" s="377"/>
      <c r="X30" s="34"/>
      <c r="Y30" s="34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238"/>
      <c r="AM30" s="34"/>
      <c r="AN30" s="369"/>
      <c r="AO30" s="369"/>
      <c r="AP30" s="369"/>
      <c r="AQ30" s="369"/>
      <c r="AR30" s="369"/>
      <c r="AS30" s="369"/>
      <c r="AT30" s="369"/>
      <c r="AU30" s="369"/>
      <c r="AV30" s="369"/>
      <c r="AW30" s="369"/>
      <c r="AX30" s="377"/>
      <c r="AY30" s="377"/>
      <c r="AZ30" s="38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239"/>
      <c r="BM30" s="24"/>
      <c r="BN30" s="31"/>
      <c r="BO30" s="31"/>
      <c r="BP30" s="31"/>
      <c r="BQ30" s="31"/>
      <c r="BR30" s="31"/>
      <c r="BS30" s="31"/>
      <c r="BT30" s="31"/>
      <c r="BU30" s="31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22"/>
      <c r="CT30" s="22"/>
      <c r="CU30" s="22"/>
      <c r="CV30" s="22"/>
      <c r="CW30" s="22"/>
    </row>
    <row r="31" spans="1:101" ht="3.95" customHeight="1">
      <c r="A31" s="31"/>
      <c r="B31" s="374"/>
      <c r="C31" s="374"/>
      <c r="D31" s="385"/>
      <c r="E31" s="385"/>
      <c r="F31" s="385"/>
      <c r="G31" s="385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86"/>
      <c r="S31" s="386"/>
      <c r="T31" s="386"/>
      <c r="U31" s="386"/>
      <c r="V31" s="377"/>
      <c r="W31" s="377"/>
      <c r="X31" s="32"/>
      <c r="Y31" s="34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238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81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239"/>
      <c r="BM31" s="24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0"/>
      <c r="CF31" s="30"/>
      <c r="CG31" s="28"/>
      <c r="CH31" s="28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2"/>
      <c r="CT31" s="22"/>
      <c r="CU31" s="22"/>
      <c r="CV31" s="22"/>
      <c r="CW31" s="22"/>
    </row>
    <row r="32" spans="1:101" ht="3.95" customHeight="1">
      <c r="A32" s="31"/>
      <c r="B32" s="374"/>
      <c r="C32" s="374"/>
      <c r="D32" s="385"/>
      <c r="E32" s="385"/>
      <c r="F32" s="385"/>
      <c r="G32" s="385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86"/>
      <c r="S32" s="386"/>
      <c r="T32" s="386"/>
      <c r="U32" s="386"/>
      <c r="V32" s="377"/>
      <c r="W32" s="377"/>
      <c r="X32" s="381"/>
      <c r="Y32" s="34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75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238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239"/>
      <c r="BM32" s="239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0"/>
      <c r="CF32" s="30"/>
      <c r="CG32" s="28"/>
      <c r="CH32" s="28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2"/>
      <c r="CT32" s="22"/>
      <c r="CU32" s="22"/>
      <c r="CV32" s="22"/>
      <c r="CW32" s="22"/>
    </row>
    <row r="33" spans="1:101" ht="3.95" customHeight="1">
      <c r="A33" s="31"/>
      <c r="B33" s="374"/>
      <c r="C33" s="374"/>
      <c r="D33" s="385"/>
      <c r="E33" s="385"/>
      <c r="F33" s="385"/>
      <c r="G33" s="385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86"/>
      <c r="S33" s="386"/>
      <c r="T33" s="386"/>
      <c r="U33" s="386"/>
      <c r="V33" s="377"/>
      <c r="W33" s="377"/>
      <c r="X33" s="381"/>
      <c r="Y33" s="34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77"/>
      <c r="AK33" s="377"/>
      <c r="AL33" s="375"/>
      <c r="AM33" s="34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8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239"/>
      <c r="BN33" s="28"/>
      <c r="BO33" s="27"/>
      <c r="BP33" s="27"/>
      <c r="BQ33" s="27"/>
      <c r="BR33" s="27"/>
      <c r="BS33" s="27"/>
      <c r="BT33" s="27"/>
      <c r="BU33" s="27"/>
      <c r="BV33" s="31"/>
      <c r="BW33" s="31"/>
      <c r="BX33" s="31"/>
      <c r="BY33" s="31"/>
      <c r="BZ33" s="31"/>
      <c r="CA33" s="31"/>
      <c r="CB33" s="31"/>
      <c r="CC33" s="31"/>
      <c r="CD33" s="31"/>
      <c r="CE33" s="30"/>
      <c r="CF33" s="30"/>
      <c r="CG33" s="31"/>
      <c r="CH33" s="28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2"/>
      <c r="CT33" s="22"/>
      <c r="CU33" s="22"/>
      <c r="CV33" s="22"/>
      <c r="CW33" s="22"/>
    </row>
    <row r="34" spans="1:101" ht="3.95" customHeight="1">
      <c r="A34" s="41"/>
      <c r="B34" s="23"/>
      <c r="C34" s="23"/>
      <c r="D34" s="23"/>
      <c r="E34" s="23"/>
      <c r="F34" s="23"/>
      <c r="G34" s="34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39"/>
      <c r="S34" s="239"/>
      <c r="T34" s="239"/>
      <c r="U34" s="239"/>
      <c r="V34" s="239"/>
      <c r="W34" s="35"/>
      <c r="X34" s="381"/>
      <c r="Y34" s="34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77"/>
      <c r="AK34" s="377"/>
      <c r="AL34" s="375"/>
      <c r="AM34" s="34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8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239"/>
      <c r="BN34" s="28"/>
      <c r="BO34" s="27"/>
      <c r="BP34" s="27"/>
      <c r="BQ34" s="27"/>
      <c r="BR34" s="27"/>
      <c r="BS34" s="27"/>
      <c r="BT34" s="27"/>
      <c r="BU34" s="27"/>
      <c r="BV34" s="31"/>
      <c r="BW34" s="31"/>
      <c r="BX34" s="31"/>
      <c r="BY34" s="31"/>
      <c r="BZ34" s="31"/>
      <c r="CA34" s="31"/>
      <c r="CB34" s="31"/>
      <c r="CC34" s="31"/>
      <c r="CD34" s="31"/>
      <c r="CE34" s="30"/>
      <c r="CF34" s="30"/>
      <c r="CG34" s="31"/>
      <c r="CH34" s="28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2"/>
      <c r="CT34" s="22"/>
      <c r="CU34" s="22"/>
      <c r="CV34" s="22"/>
      <c r="CW34" s="22"/>
    </row>
    <row r="35" spans="1:101" ht="3.95" customHeight="1">
      <c r="A35" s="41"/>
      <c r="B35" s="23"/>
      <c r="C35" s="23"/>
      <c r="D35" s="23"/>
      <c r="E35" s="23"/>
      <c r="F35" s="23"/>
      <c r="G35" s="34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39"/>
      <c r="S35" s="239"/>
      <c r="T35" s="239"/>
      <c r="U35" s="239"/>
      <c r="V35" s="239"/>
      <c r="W35" s="35"/>
      <c r="X35" s="375"/>
      <c r="Y35" s="25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77"/>
      <c r="AK35" s="377"/>
      <c r="AL35" s="37"/>
      <c r="AM35" s="4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42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239"/>
      <c r="BN35" s="28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9"/>
      <c r="CG35" s="31"/>
      <c r="CH35" s="28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2"/>
      <c r="CT35" s="22"/>
      <c r="CU35" s="22"/>
      <c r="CV35" s="22"/>
      <c r="CW35" s="22"/>
    </row>
    <row r="36" spans="1:101" ht="3.95" customHeight="1">
      <c r="A36" s="31"/>
      <c r="B36" s="374">
        <v>4</v>
      </c>
      <c r="C36" s="374"/>
      <c r="D36" s="385" t="s">
        <v>58</v>
      </c>
      <c r="E36" s="385"/>
      <c r="F36" s="385"/>
      <c r="G36" s="385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86"/>
      <c r="S36" s="386"/>
      <c r="T36" s="386"/>
      <c r="U36" s="386"/>
      <c r="V36" s="377"/>
      <c r="W36" s="377"/>
      <c r="X36" s="375"/>
      <c r="Y36" s="34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77"/>
      <c r="AK36" s="377"/>
      <c r="AL36" s="44"/>
      <c r="AM36" s="4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42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239"/>
      <c r="BN36" s="28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9"/>
      <c r="CG36" s="28"/>
      <c r="CH36" s="28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2"/>
      <c r="CT36" s="22"/>
      <c r="CU36" s="22"/>
      <c r="CV36" s="22"/>
      <c r="CW36" s="22"/>
    </row>
    <row r="37" spans="1:101" ht="3.95" customHeight="1">
      <c r="A37" s="31"/>
      <c r="B37" s="374"/>
      <c r="C37" s="374"/>
      <c r="D37" s="385"/>
      <c r="E37" s="385"/>
      <c r="F37" s="385"/>
      <c r="G37" s="385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86"/>
      <c r="S37" s="386"/>
      <c r="T37" s="386"/>
      <c r="U37" s="386"/>
      <c r="V37" s="377"/>
      <c r="W37" s="377"/>
      <c r="X37" s="375"/>
      <c r="Y37" s="34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44"/>
      <c r="AM37" s="4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42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239"/>
      <c r="BN37" s="28"/>
      <c r="BO37" s="27"/>
      <c r="BP37" s="27"/>
      <c r="BQ37" s="27"/>
      <c r="BR37" s="27"/>
      <c r="BS37" s="27"/>
      <c r="CF37" s="29"/>
      <c r="CG37" s="28"/>
      <c r="CH37" s="28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2"/>
      <c r="CT37" s="22"/>
      <c r="CU37" s="22"/>
      <c r="CV37" s="22"/>
      <c r="CW37" s="22"/>
    </row>
    <row r="38" spans="1:101" ht="3.95" customHeight="1">
      <c r="A38" s="31"/>
      <c r="B38" s="374"/>
      <c r="C38" s="374"/>
      <c r="D38" s="385"/>
      <c r="E38" s="385"/>
      <c r="F38" s="385"/>
      <c r="G38" s="385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86"/>
      <c r="S38" s="386"/>
      <c r="T38" s="386"/>
      <c r="U38" s="386"/>
      <c r="V38" s="377"/>
      <c r="W38" s="377"/>
      <c r="X38" s="34"/>
      <c r="Y38" s="34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44"/>
      <c r="AM38" s="4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42"/>
      <c r="BA38" s="34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8"/>
      <c r="BO38" s="27"/>
      <c r="BP38" s="27"/>
      <c r="BQ38" s="27"/>
      <c r="BR38" s="27"/>
      <c r="BS38" s="27"/>
      <c r="CF38" s="29"/>
      <c r="CG38" s="28"/>
      <c r="CH38" s="28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2"/>
      <c r="CT38" s="22"/>
      <c r="CU38" s="22"/>
      <c r="CV38" s="22"/>
      <c r="CW38" s="22"/>
    </row>
    <row r="39" spans="1:101" ht="3.95" customHeight="1">
      <c r="A39" s="31"/>
      <c r="B39" s="374"/>
      <c r="C39" s="374"/>
      <c r="D39" s="385"/>
      <c r="E39" s="385"/>
      <c r="F39" s="385"/>
      <c r="G39" s="385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86"/>
      <c r="S39" s="386"/>
      <c r="T39" s="386"/>
      <c r="U39" s="386"/>
      <c r="V39" s="377"/>
      <c r="W39" s="377"/>
      <c r="X39" s="34"/>
      <c r="Y39" s="34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44"/>
      <c r="AM39" s="4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42"/>
      <c r="BA39" s="34"/>
      <c r="BB39" s="377"/>
      <c r="BC39" s="377"/>
      <c r="BD39" s="377"/>
      <c r="BE39" s="377"/>
      <c r="BF39" s="377"/>
      <c r="BG39" s="377"/>
      <c r="BH39" s="377"/>
      <c r="BI39" s="377"/>
      <c r="BJ39" s="377"/>
      <c r="BK39" s="377"/>
      <c r="BL39" s="377"/>
      <c r="BM39" s="377"/>
      <c r="BN39" s="28"/>
      <c r="BO39" s="27"/>
      <c r="BP39" s="27"/>
      <c r="BQ39" s="27"/>
      <c r="BR39" s="27"/>
      <c r="BS39" s="27"/>
      <c r="CF39" s="29"/>
      <c r="CG39" s="28"/>
      <c r="CH39" s="28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2"/>
      <c r="CT39" s="22"/>
      <c r="CU39" s="22"/>
      <c r="CV39" s="22"/>
      <c r="CW39" s="22"/>
    </row>
    <row r="40" spans="1:101" ht="3.95" customHeight="1">
      <c r="A40" s="41"/>
      <c r="B40" s="23"/>
      <c r="C40" s="23"/>
      <c r="D40" s="23"/>
      <c r="E40" s="23"/>
      <c r="F40" s="23"/>
      <c r="G40" s="34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239"/>
      <c r="S40" s="239"/>
      <c r="T40" s="239"/>
      <c r="U40" s="239"/>
      <c r="V40" s="239"/>
      <c r="W40" s="35"/>
      <c r="X40" s="34"/>
      <c r="Y40" s="34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44"/>
      <c r="AM40" s="4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42"/>
      <c r="BA40" s="34"/>
      <c r="BB40" s="377"/>
      <c r="BC40" s="377"/>
      <c r="BD40" s="377"/>
      <c r="BE40" s="377"/>
      <c r="BF40" s="377"/>
      <c r="BG40" s="377"/>
      <c r="BH40" s="377"/>
      <c r="BI40" s="377"/>
      <c r="BJ40" s="377"/>
      <c r="BK40" s="377"/>
      <c r="BL40" s="377"/>
      <c r="BM40" s="377"/>
      <c r="BN40" s="28"/>
      <c r="BO40" s="27"/>
      <c r="BP40" s="27"/>
      <c r="BQ40" s="27"/>
      <c r="BR40" s="27"/>
      <c r="BS40" s="27"/>
      <c r="CF40" s="29"/>
      <c r="CG40" s="28"/>
      <c r="CH40" s="28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2"/>
      <c r="CT40" s="22"/>
      <c r="CU40" s="22"/>
      <c r="CV40" s="22"/>
      <c r="CW40" s="22"/>
    </row>
    <row r="41" spans="1:101" ht="3.95" customHeight="1">
      <c r="A41" s="41"/>
      <c r="B41" s="23"/>
      <c r="C41" s="23"/>
      <c r="D41" s="23"/>
      <c r="E41" s="23"/>
      <c r="F41" s="23"/>
      <c r="G41" s="34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39"/>
      <c r="S41" s="239"/>
      <c r="T41" s="239"/>
      <c r="U41" s="239"/>
      <c r="V41" s="239"/>
      <c r="W41" s="35"/>
      <c r="X41" s="34"/>
      <c r="Y41" s="34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44"/>
      <c r="AM41" s="4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42"/>
      <c r="BA41" s="25"/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  <c r="BL41" s="377"/>
      <c r="BM41" s="377"/>
      <c r="BN41" s="28"/>
      <c r="BO41" s="27"/>
      <c r="BP41" s="27"/>
      <c r="BQ41" s="27"/>
      <c r="BR41" s="27"/>
      <c r="BS41" s="27"/>
      <c r="CF41" s="29"/>
      <c r="CG41" s="28"/>
      <c r="CH41" s="28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2"/>
      <c r="CT41" s="22"/>
      <c r="CU41" s="22"/>
      <c r="CV41" s="22"/>
      <c r="CW41" s="22"/>
    </row>
    <row r="42" spans="1:101" ht="3.95" customHeight="1">
      <c r="A42" s="31"/>
      <c r="B42" s="374">
        <v>5</v>
      </c>
      <c r="C42" s="374"/>
      <c r="D42" s="385" t="s">
        <v>57</v>
      </c>
      <c r="E42" s="385"/>
      <c r="F42" s="385"/>
      <c r="G42" s="385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86"/>
      <c r="S42" s="386"/>
      <c r="T42" s="386"/>
      <c r="U42" s="386"/>
      <c r="V42" s="377"/>
      <c r="W42" s="377"/>
      <c r="X42" s="34"/>
      <c r="Y42" s="34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44"/>
      <c r="AM42" s="4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42"/>
      <c r="BA42" s="239"/>
      <c r="BB42" s="377"/>
      <c r="BC42" s="377"/>
      <c r="BD42" s="377"/>
      <c r="BE42" s="377"/>
      <c r="BF42" s="377"/>
      <c r="BG42" s="377"/>
      <c r="BH42" s="377"/>
      <c r="BI42" s="377"/>
      <c r="BJ42" s="377"/>
      <c r="BK42" s="377"/>
      <c r="BL42" s="377"/>
      <c r="BM42" s="377"/>
      <c r="BN42" s="28"/>
      <c r="BO42" s="27"/>
      <c r="BP42" s="27"/>
      <c r="BQ42" s="27"/>
      <c r="BR42" s="27"/>
      <c r="BS42" s="27"/>
      <c r="CF42" s="29"/>
      <c r="CG42" s="28"/>
      <c r="CH42" s="28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2"/>
      <c r="CT42" s="22"/>
      <c r="CU42" s="22"/>
      <c r="CV42" s="22"/>
      <c r="CW42" s="22"/>
    </row>
    <row r="43" spans="1:101" ht="3.95" customHeight="1">
      <c r="A43" s="31"/>
      <c r="B43" s="374"/>
      <c r="C43" s="374"/>
      <c r="D43" s="385"/>
      <c r="E43" s="385"/>
      <c r="F43" s="385"/>
      <c r="G43" s="385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86"/>
      <c r="S43" s="386"/>
      <c r="T43" s="386"/>
      <c r="U43" s="386"/>
      <c r="V43" s="377"/>
      <c r="W43" s="377"/>
      <c r="X43" s="32"/>
      <c r="Y43" s="34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44"/>
      <c r="AM43" s="4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42"/>
      <c r="BA43" s="239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39"/>
      <c r="BN43" s="28"/>
      <c r="BO43" s="27"/>
      <c r="BP43" s="27"/>
      <c r="BQ43" s="27"/>
      <c r="BR43" s="27"/>
      <c r="BS43" s="27"/>
      <c r="CF43" s="29"/>
      <c r="CG43" s="28"/>
      <c r="CH43" s="28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2"/>
      <c r="CT43" s="22"/>
      <c r="CU43" s="22"/>
      <c r="CV43" s="22"/>
      <c r="CW43" s="22"/>
    </row>
    <row r="44" spans="1:101" ht="3.95" customHeight="1">
      <c r="A44" s="31"/>
      <c r="B44" s="374"/>
      <c r="C44" s="374"/>
      <c r="D44" s="385"/>
      <c r="E44" s="385"/>
      <c r="F44" s="385"/>
      <c r="G44" s="385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86"/>
      <c r="S44" s="386"/>
      <c r="T44" s="386"/>
      <c r="U44" s="386"/>
      <c r="V44" s="377"/>
      <c r="W44" s="377"/>
      <c r="X44" s="381"/>
      <c r="Y44" s="34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44"/>
      <c r="AM44" s="4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42"/>
      <c r="BA44" s="239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23"/>
      <c r="CF44" s="29"/>
      <c r="CG44" s="28"/>
      <c r="CH44" s="28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2"/>
      <c r="CT44" s="22"/>
      <c r="CU44" s="22"/>
      <c r="CV44" s="22"/>
      <c r="CW44" s="22"/>
    </row>
    <row r="45" spans="1:101" ht="3.95" customHeight="1">
      <c r="A45" s="31"/>
      <c r="B45" s="374"/>
      <c r="C45" s="374"/>
      <c r="D45" s="385"/>
      <c r="E45" s="385"/>
      <c r="F45" s="385"/>
      <c r="G45" s="385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86"/>
      <c r="S45" s="386"/>
      <c r="T45" s="386"/>
      <c r="U45" s="386"/>
      <c r="V45" s="377"/>
      <c r="W45" s="377"/>
      <c r="X45" s="381"/>
      <c r="Y45" s="34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77"/>
      <c r="AK45" s="377"/>
      <c r="AL45" s="44"/>
      <c r="AM45" s="4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42"/>
      <c r="BA45" s="239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CF45" s="29"/>
      <c r="CG45" s="28"/>
      <c r="CH45" s="28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2"/>
      <c r="CT45" s="22"/>
      <c r="CU45" s="22"/>
      <c r="CV45" s="22"/>
      <c r="CW45" s="22"/>
    </row>
    <row r="46" spans="1:101" ht="3.95" customHeight="1">
      <c r="A46" s="41"/>
      <c r="B46" s="23"/>
      <c r="C46" s="23"/>
      <c r="D46" s="23"/>
      <c r="E46" s="23"/>
      <c r="F46" s="23"/>
      <c r="G46" s="3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9"/>
      <c r="S46" s="239"/>
      <c r="T46" s="239"/>
      <c r="U46" s="239"/>
      <c r="V46" s="239"/>
      <c r="W46" s="35"/>
      <c r="X46" s="381"/>
      <c r="Y46" s="32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77"/>
      <c r="AK46" s="377"/>
      <c r="AL46" s="44"/>
      <c r="AM46" s="4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42"/>
      <c r="BA46" s="239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CF46" s="29"/>
      <c r="CG46" s="28"/>
      <c r="CH46" s="28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2"/>
      <c r="CT46" s="22"/>
      <c r="CU46" s="22"/>
      <c r="CV46" s="22"/>
      <c r="CW46" s="22"/>
    </row>
    <row r="47" spans="1:101" ht="3.95" customHeight="1">
      <c r="A47" s="41"/>
      <c r="B47" s="23"/>
      <c r="C47" s="23"/>
      <c r="D47" s="23"/>
      <c r="E47" s="23"/>
      <c r="F47" s="23"/>
      <c r="G47" s="34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39"/>
      <c r="S47" s="239"/>
      <c r="T47" s="239"/>
      <c r="U47" s="239"/>
      <c r="V47" s="239"/>
      <c r="W47" s="35"/>
      <c r="X47" s="375"/>
      <c r="Y47" s="34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77"/>
      <c r="AK47" s="377"/>
      <c r="AL47" s="381"/>
      <c r="AM47" s="34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8"/>
      <c r="BA47" s="239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CF47" s="29"/>
      <c r="CG47" s="28"/>
      <c r="CH47" s="28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2"/>
      <c r="CT47" s="22"/>
      <c r="CU47" s="22"/>
      <c r="CV47" s="22"/>
      <c r="CW47" s="22"/>
    </row>
    <row r="48" spans="1:101" ht="3.95" customHeight="1">
      <c r="A48" s="31"/>
      <c r="B48" s="374">
        <v>6</v>
      </c>
      <c r="C48" s="374"/>
      <c r="D48" s="385" t="s">
        <v>125</v>
      </c>
      <c r="E48" s="385"/>
      <c r="F48" s="385"/>
      <c r="G48" s="385"/>
      <c r="H48" s="369"/>
      <c r="I48" s="369"/>
      <c r="J48" s="369"/>
      <c r="K48" s="369"/>
      <c r="L48" s="369"/>
      <c r="M48" s="369"/>
      <c r="N48" s="369"/>
      <c r="O48" s="369"/>
      <c r="P48" s="369"/>
      <c r="Q48" s="369"/>
      <c r="R48" s="386"/>
      <c r="S48" s="386"/>
      <c r="T48" s="386"/>
      <c r="U48" s="386"/>
      <c r="V48" s="377"/>
      <c r="W48" s="377"/>
      <c r="X48" s="375"/>
      <c r="Y48" s="34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77"/>
      <c r="AK48" s="377"/>
      <c r="AL48" s="381"/>
      <c r="AM48" s="34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8"/>
      <c r="BA48" s="239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CF48" s="29"/>
      <c r="CG48" s="28"/>
      <c r="CH48" s="28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2"/>
      <c r="CT48" s="22"/>
      <c r="CU48" s="22"/>
      <c r="CV48" s="22"/>
      <c r="CW48" s="22"/>
    </row>
    <row r="49" spans="1:101" ht="3.95" customHeight="1">
      <c r="A49" s="31"/>
      <c r="B49" s="374"/>
      <c r="C49" s="374"/>
      <c r="D49" s="385"/>
      <c r="E49" s="385"/>
      <c r="F49" s="385"/>
      <c r="G49" s="385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86"/>
      <c r="S49" s="386"/>
      <c r="T49" s="386"/>
      <c r="U49" s="386"/>
      <c r="V49" s="377"/>
      <c r="W49" s="377"/>
      <c r="X49" s="375"/>
      <c r="Y49" s="34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81"/>
      <c r="AM49" s="34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238"/>
      <c r="BA49" s="239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CF49" s="29"/>
      <c r="CG49" s="28"/>
      <c r="CH49" s="28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2"/>
      <c r="CT49" s="22"/>
      <c r="CU49" s="22"/>
      <c r="CV49" s="22"/>
      <c r="CW49" s="22"/>
    </row>
    <row r="50" spans="1:101" ht="3.95" customHeight="1">
      <c r="A50" s="31"/>
      <c r="B50" s="374"/>
      <c r="C50" s="374"/>
      <c r="D50" s="385"/>
      <c r="E50" s="385"/>
      <c r="F50" s="385"/>
      <c r="G50" s="385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86"/>
      <c r="S50" s="386"/>
      <c r="T50" s="386"/>
      <c r="U50" s="386"/>
      <c r="V50" s="377"/>
      <c r="W50" s="377"/>
      <c r="X50" s="34"/>
      <c r="Y50" s="34">
        <v>1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238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5"/>
      <c r="AZ50" s="375"/>
      <c r="BA50" s="239"/>
      <c r="BB50" s="23"/>
      <c r="BC50" s="23"/>
      <c r="BD50" s="23"/>
      <c r="BE50" s="23"/>
      <c r="BF50" s="23"/>
      <c r="BG50" s="23"/>
      <c r="BH50" s="23"/>
      <c r="BI50" s="23"/>
      <c r="BJ50" s="23"/>
      <c r="BK50" s="26"/>
      <c r="BL50" s="26"/>
      <c r="BM50" s="26"/>
      <c r="BN50" s="22"/>
      <c r="BO50" s="22"/>
      <c r="CF50" s="29"/>
      <c r="CG50" s="28"/>
      <c r="CH50" s="28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2"/>
      <c r="CT50" s="22"/>
      <c r="CU50" s="22"/>
      <c r="CV50" s="22"/>
      <c r="CW50" s="22"/>
    </row>
    <row r="51" spans="1:101" ht="3.95" customHeight="1">
      <c r="A51" s="31"/>
      <c r="B51" s="374"/>
      <c r="C51" s="374"/>
      <c r="D51" s="385"/>
      <c r="E51" s="385"/>
      <c r="F51" s="385"/>
      <c r="G51" s="385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86"/>
      <c r="S51" s="386"/>
      <c r="T51" s="386"/>
      <c r="U51" s="386"/>
      <c r="V51" s="377"/>
      <c r="W51" s="377"/>
      <c r="X51" s="34"/>
      <c r="Y51" s="34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238"/>
      <c r="AM51" s="34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77"/>
      <c r="AY51" s="377"/>
      <c r="AZ51" s="375"/>
      <c r="BA51" s="239"/>
      <c r="BB51" s="23"/>
      <c r="BC51" s="23"/>
      <c r="BD51" s="23"/>
      <c r="BE51" s="23"/>
      <c r="BF51" s="23"/>
      <c r="BG51" s="23"/>
      <c r="BH51" s="23"/>
      <c r="BI51" s="23"/>
      <c r="BJ51" s="23"/>
      <c r="BK51" s="26"/>
      <c r="BL51" s="26"/>
      <c r="BM51" s="26"/>
      <c r="BN51" s="22"/>
      <c r="BO51" s="22"/>
      <c r="CF51" s="29"/>
      <c r="CG51" s="28"/>
      <c r="CH51" s="28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2"/>
      <c r="CT51" s="22"/>
      <c r="CU51" s="22"/>
      <c r="CV51" s="22"/>
      <c r="CW51" s="22"/>
    </row>
    <row r="52" spans="1:101" ht="3.95" customHeight="1">
      <c r="B52" s="23"/>
      <c r="C52" s="23"/>
      <c r="D52" s="23"/>
      <c r="E52" s="23"/>
      <c r="F52" s="23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39"/>
      <c r="S52" s="239"/>
      <c r="T52" s="239"/>
      <c r="U52" s="239"/>
      <c r="V52" s="239"/>
      <c r="W52" s="35"/>
      <c r="X52" s="34"/>
      <c r="Y52" s="3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238"/>
      <c r="AM52" s="34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77"/>
      <c r="AY52" s="377"/>
      <c r="AZ52" s="375"/>
      <c r="BA52" s="239"/>
      <c r="BB52" s="23"/>
      <c r="BC52" s="23"/>
      <c r="BD52" s="23"/>
      <c r="BE52" s="23"/>
      <c r="BF52" s="23"/>
      <c r="BG52" s="23"/>
      <c r="BH52" s="23"/>
      <c r="BI52" s="23"/>
      <c r="BJ52" s="23"/>
      <c r="BK52" s="26"/>
      <c r="BL52" s="26"/>
      <c r="BM52" s="26"/>
      <c r="BN52" s="22"/>
      <c r="BO52" s="22"/>
      <c r="CF52" s="29"/>
      <c r="CG52" s="28"/>
      <c r="CH52" s="28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2"/>
      <c r="CT52" s="22"/>
      <c r="CU52" s="22"/>
      <c r="CV52" s="22"/>
      <c r="CW52" s="22"/>
    </row>
    <row r="53" spans="1:101" ht="3.95" customHeight="1">
      <c r="B53" s="23"/>
      <c r="C53" s="23"/>
      <c r="D53" s="23"/>
      <c r="E53" s="23"/>
      <c r="F53" s="23"/>
      <c r="G53" s="3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39"/>
      <c r="S53" s="239"/>
      <c r="T53" s="239"/>
      <c r="U53" s="239"/>
      <c r="V53" s="239"/>
      <c r="W53" s="35"/>
      <c r="X53" s="34"/>
      <c r="Y53" s="34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238"/>
      <c r="AM53" s="25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77"/>
      <c r="AY53" s="377"/>
      <c r="AZ53" s="34"/>
      <c r="BA53" s="239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4"/>
      <c r="BM53" s="24"/>
      <c r="BN53" s="31"/>
      <c r="BO53" s="22"/>
      <c r="CF53" s="29"/>
      <c r="CG53" s="28"/>
      <c r="CH53" s="28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2"/>
      <c r="CT53" s="22"/>
      <c r="CU53" s="22"/>
      <c r="CV53" s="22"/>
      <c r="CW53" s="22"/>
    </row>
    <row r="54" spans="1:101" ht="3.95" customHeight="1">
      <c r="B54" s="374">
        <v>7</v>
      </c>
      <c r="C54" s="374"/>
      <c r="D54" s="385" t="s">
        <v>126</v>
      </c>
      <c r="E54" s="385"/>
      <c r="F54" s="385"/>
      <c r="G54" s="385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86"/>
      <c r="S54" s="386"/>
      <c r="T54" s="386"/>
      <c r="U54" s="386"/>
      <c r="V54" s="377"/>
      <c r="W54" s="377"/>
      <c r="X54" s="34"/>
      <c r="Y54" s="34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238"/>
      <c r="AM54" s="34"/>
      <c r="AN54" s="369"/>
      <c r="AO54" s="369"/>
      <c r="AP54" s="369"/>
      <c r="AQ54" s="369"/>
      <c r="AR54" s="369"/>
      <c r="AS54" s="369"/>
      <c r="AT54" s="369"/>
      <c r="AU54" s="369"/>
      <c r="AV54" s="369"/>
      <c r="AW54" s="369"/>
      <c r="AX54" s="377"/>
      <c r="AY54" s="377"/>
      <c r="AZ54" s="34"/>
      <c r="BA54" s="239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4"/>
      <c r="BM54" s="24"/>
      <c r="BN54" s="31"/>
      <c r="BO54" s="22"/>
      <c r="CF54" s="29"/>
      <c r="CG54" s="28"/>
      <c r="CH54" s="28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2"/>
      <c r="CT54" s="22"/>
      <c r="CU54" s="22"/>
      <c r="CV54" s="22"/>
      <c r="CW54" s="22"/>
    </row>
    <row r="55" spans="1:101" ht="3.95" customHeight="1">
      <c r="B55" s="374"/>
      <c r="C55" s="374"/>
      <c r="D55" s="385"/>
      <c r="E55" s="385"/>
      <c r="F55" s="385"/>
      <c r="G55" s="385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86"/>
      <c r="S55" s="386"/>
      <c r="T55" s="386"/>
      <c r="U55" s="386"/>
      <c r="V55" s="377"/>
      <c r="W55" s="377"/>
      <c r="X55" s="32"/>
      <c r="Y55" s="34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238"/>
      <c r="AM55" s="34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4"/>
      <c r="BA55" s="239"/>
      <c r="BB55" s="23"/>
      <c r="BC55" s="23"/>
      <c r="BD55" s="23"/>
      <c r="BE55" s="23"/>
      <c r="BF55" s="23"/>
      <c r="BG55" s="23"/>
      <c r="BH55" s="23"/>
      <c r="BI55" s="23"/>
      <c r="BJ55" s="23"/>
      <c r="BK55" s="24"/>
      <c r="BL55" s="24"/>
      <c r="BM55" s="24"/>
      <c r="BN55" s="31"/>
      <c r="BO55" s="22"/>
      <c r="CF55" s="30"/>
      <c r="CG55" s="28"/>
      <c r="CH55" s="2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22"/>
      <c r="CT55" s="22"/>
      <c r="CU55" s="22"/>
      <c r="CV55" s="22"/>
      <c r="CW55" s="22"/>
    </row>
    <row r="56" spans="1:101" ht="3.95" customHeight="1">
      <c r="B56" s="374"/>
      <c r="C56" s="374"/>
      <c r="D56" s="385"/>
      <c r="E56" s="385"/>
      <c r="F56" s="385"/>
      <c r="G56" s="385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86"/>
      <c r="S56" s="386"/>
      <c r="T56" s="386"/>
      <c r="U56" s="386"/>
      <c r="V56" s="377"/>
      <c r="W56" s="377"/>
      <c r="X56" s="381"/>
      <c r="Y56" s="34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75"/>
      <c r="AM56" s="34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5"/>
      <c r="AZ56" s="34"/>
      <c r="BA56" s="239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4"/>
      <c r="BM56" s="24"/>
      <c r="BN56" s="31"/>
      <c r="BO56" s="22"/>
      <c r="CD56" s="31"/>
      <c r="CE56" s="27"/>
      <c r="CF56" s="30"/>
      <c r="CG56" s="28"/>
      <c r="CH56" s="2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22"/>
      <c r="CT56" s="22"/>
      <c r="CU56" s="22"/>
      <c r="CV56" s="22"/>
      <c r="CW56" s="22"/>
    </row>
    <row r="57" spans="1:101" ht="3.95" customHeight="1">
      <c r="B57" s="374"/>
      <c r="C57" s="374"/>
      <c r="D57" s="385"/>
      <c r="E57" s="385"/>
      <c r="F57" s="385"/>
      <c r="G57" s="385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86"/>
      <c r="S57" s="386"/>
      <c r="T57" s="386"/>
      <c r="U57" s="386"/>
      <c r="V57" s="377"/>
      <c r="W57" s="377"/>
      <c r="X57" s="381"/>
      <c r="Y57" s="34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77"/>
      <c r="AK57" s="377"/>
      <c r="AL57" s="375"/>
      <c r="AM57" s="34"/>
      <c r="AN57" s="383" t="s">
        <v>1</v>
      </c>
      <c r="AO57" s="383"/>
      <c r="AP57" s="383"/>
      <c r="AQ57" s="383"/>
      <c r="AR57" s="383"/>
      <c r="AS57" s="383"/>
      <c r="AT57" s="383"/>
      <c r="AU57" s="384">
        <f>IF(ISNUMBER(ÚDAJE!D8),ÚDAJE!D8,"")</f>
        <v>4</v>
      </c>
      <c r="AV57" s="384"/>
      <c r="AW57" s="384"/>
      <c r="AX57" s="384"/>
      <c r="AY57" s="384"/>
      <c r="AZ57" s="239"/>
      <c r="BA57" s="239"/>
      <c r="BB57" s="23"/>
      <c r="BC57" s="23"/>
      <c r="BD57" s="23"/>
      <c r="BE57" s="23"/>
      <c r="BF57" s="23"/>
      <c r="BG57" s="23"/>
      <c r="BH57" s="23"/>
      <c r="BI57" s="23"/>
      <c r="BJ57" s="23"/>
      <c r="BK57" s="26"/>
      <c r="BL57" s="26"/>
      <c r="BM57" s="26"/>
      <c r="BN57" s="28"/>
      <c r="BO57" s="22"/>
      <c r="CD57" s="31"/>
      <c r="CE57" s="27"/>
      <c r="CF57" s="30"/>
      <c r="CG57" s="28"/>
      <c r="CH57" s="2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22"/>
      <c r="CT57" s="22"/>
      <c r="CU57" s="22"/>
      <c r="CV57" s="22"/>
      <c r="CW57" s="22"/>
    </row>
    <row r="58" spans="1:101" ht="3.95" customHeight="1">
      <c r="B58" s="23"/>
      <c r="C58" s="23"/>
      <c r="D58" s="23"/>
      <c r="E58" s="23"/>
      <c r="F58" s="23"/>
      <c r="G58" s="3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39"/>
      <c r="S58" s="239"/>
      <c r="T58" s="239"/>
      <c r="U58" s="239"/>
      <c r="V58" s="239"/>
      <c r="W58" s="35"/>
      <c r="X58" s="381"/>
      <c r="Y58" s="34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77"/>
      <c r="AK58" s="377"/>
      <c r="AL58" s="375"/>
      <c r="AM58" s="34"/>
      <c r="AN58" s="383"/>
      <c r="AO58" s="383"/>
      <c r="AP58" s="383"/>
      <c r="AQ58" s="383"/>
      <c r="AR58" s="383"/>
      <c r="AS58" s="383"/>
      <c r="AT58" s="383"/>
      <c r="AU58" s="384"/>
      <c r="AV58" s="384"/>
      <c r="AW58" s="384"/>
      <c r="AX58" s="384"/>
      <c r="AY58" s="384"/>
      <c r="AZ58" s="39"/>
      <c r="BA58" s="39"/>
      <c r="BB58" s="23"/>
      <c r="BC58" s="23"/>
      <c r="BD58" s="23"/>
      <c r="BE58" s="23"/>
      <c r="BF58" s="23"/>
      <c r="BG58" s="23"/>
      <c r="BH58" s="23"/>
      <c r="BI58" s="23"/>
      <c r="BJ58" s="23"/>
      <c r="BK58" s="26"/>
      <c r="BL58" s="26"/>
      <c r="BM58" s="26"/>
      <c r="BN58" s="28"/>
      <c r="BO58" s="22"/>
      <c r="CD58" s="31"/>
      <c r="CE58" s="27"/>
      <c r="CF58" s="30"/>
      <c r="CG58" s="28"/>
      <c r="CH58" s="2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22"/>
      <c r="CT58" s="22"/>
      <c r="CU58" s="22"/>
      <c r="CV58" s="22"/>
      <c r="CW58" s="22"/>
    </row>
    <row r="59" spans="1:101" ht="3.95" customHeight="1">
      <c r="B59" s="23"/>
      <c r="C59" s="23"/>
      <c r="D59" s="23"/>
      <c r="E59" s="23"/>
      <c r="F59" s="23"/>
      <c r="G59" s="34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39"/>
      <c r="S59" s="239"/>
      <c r="T59" s="239"/>
      <c r="U59" s="239"/>
      <c r="V59" s="239"/>
      <c r="W59" s="35"/>
      <c r="X59" s="375"/>
      <c r="Y59" s="25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77"/>
      <c r="AK59" s="377"/>
      <c r="AL59" s="34"/>
      <c r="AM59" s="34"/>
      <c r="AN59" s="383"/>
      <c r="AO59" s="383"/>
      <c r="AP59" s="383"/>
      <c r="AQ59" s="383"/>
      <c r="AR59" s="383"/>
      <c r="AS59" s="383"/>
      <c r="AT59" s="383"/>
      <c r="AU59" s="384"/>
      <c r="AV59" s="384"/>
      <c r="AW59" s="384"/>
      <c r="AX59" s="384"/>
      <c r="AY59" s="384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4"/>
      <c r="BL59" s="24"/>
      <c r="BM59" s="24"/>
      <c r="BN59" s="31"/>
      <c r="BO59" s="22"/>
      <c r="CD59" s="28"/>
      <c r="CE59" s="28"/>
      <c r="CF59" s="29"/>
      <c r="CG59" s="28"/>
      <c r="CH59" s="28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2"/>
      <c r="CT59" s="22"/>
      <c r="CU59" s="22"/>
      <c r="CV59" s="22"/>
      <c r="CW59" s="22"/>
    </row>
    <row r="60" spans="1:101" ht="3.95" customHeight="1">
      <c r="B60" s="374">
        <v>8</v>
      </c>
      <c r="C60" s="374"/>
      <c r="D60" s="385" t="s">
        <v>56</v>
      </c>
      <c r="E60" s="385"/>
      <c r="F60" s="385"/>
      <c r="G60" s="385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86"/>
      <c r="S60" s="386"/>
      <c r="T60" s="386"/>
      <c r="U60" s="386"/>
      <c r="V60" s="377"/>
      <c r="W60" s="377"/>
      <c r="X60" s="375"/>
      <c r="Y60" s="34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77"/>
      <c r="AK60" s="377"/>
      <c r="AL60" s="34"/>
      <c r="AM60" s="37"/>
      <c r="AN60" s="383"/>
      <c r="AO60" s="383"/>
      <c r="AP60" s="383"/>
      <c r="AQ60" s="383"/>
      <c r="AR60" s="383"/>
      <c r="AS60" s="383"/>
      <c r="AT60" s="383"/>
      <c r="AU60" s="384"/>
      <c r="AV60" s="384"/>
      <c r="AW60" s="384"/>
      <c r="AX60" s="384"/>
      <c r="AY60" s="384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4"/>
      <c r="BL60" s="24"/>
      <c r="BM60" s="24"/>
      <c r="BN60" s="31"/>
      <c r="BO60" s="22"/>
      <c r="CD60" s="28"/>
      <c r="CE60" s="28"/>
      <c r="CF60" s="29"/>
      <c r="CG60" s="28"/>
      <c r="CH60" s="28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2"/>
      <c r="CT60" s="22"/>
      <c r="CU60" s="22"/>
      <c r="CV60" s="22"/>
      <c r="CW60" s="22"/>
    </row>
    <row r="61" spans="1:101" ht="3.95" customHeight="1">
      <c r="B61" s="374"/>
      <c r="C61" s="374"/>
      <c r="D61" s="385"/>
      <c r="E61" s="385"/>
      <c r="F61" s="385"/>
      <c r="G61" s="385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86"/>
      <c r="S61" s="386"/>
      <c r="T61" s="386"/>
      <c r="U61" s="386"/>
      <c r="V61" s="377"/>
      <c r="W61" s="377"/>
      <c r="X61" s="375"/>
      <c r="Y61" s="34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4"/>
      <c r="AM61" s="34"/>
      <c r="AN61" s="383"/>
      <c r="AO61" s="383"/>
      <c r="AP61" s="383"/>
      <c r="AQ61" s="383"/>
      <c r="AR61" s="383"/>
      <c r="AS61" s="383"/>
      <c r="AT61" s="383"/>
      <c r="AU61" s="384"/>
      <c r="AV61" s="384"/>
      <c r="AW61" s="384"/>
      <c r="AX61" s="384"/>
      <c r="AY61" s="384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4"/>
      <c r="BL61" s="24"/>
      <c r="BM61" s="24"/>
      <c r="BN61" s="31"/>
      <c r="BO61" s="22"/>
      <c r="CD61" s="28"/>
      <c r="CE61" s="28"/>
      <c r="CF61" s="29"/>
      <c r="CG61" s="28"/>
      <c r="CH61" s="28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2"/>
      <c r="CT61" s="22"/>
      <c r="CU61" s="22"/>
      <c r="CV61" s="22"/>
      <c r="CW61" s="22"/>
    </row>
    <row r="62" spans="1:101" ht="3.95" customHeight="1">
      <c r="B62" s="374"/>
      <c r="C62" s="374"/>
      <c r="D62" s="385"/>
      <c r="E62" s="385"/>
      <c r="F62" s="385"/>
      <c r="G62" s="385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86"/>
      <c r="S62" s="386"/>
      <c r="T62" s="386"/>
      <c r="U62" s="386"/>
      <c r="V62" s="377"/>
      <c r="W62" s="377"/>
      <c r="X62" s="34"/>
      <c r="Y62" s="34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4"/>
      <c r="AM62" s="34"/>
      <c r="AN62" s="383"/>
      <c r="AO62" s="383"/>
      <c r="AP62" s="383"/>
      <c r="AQ62" s="383"/>
      <c r="AR62" s="383"/>
      <c r="AS62" s="383"/>
      <c r="AT62" s="383"/>
      <c r="AU62" s="384"/>
      <c r="AV62" s="384"/>
      <c r="AW62" s="384"/>
      <c r="AX62" s="384"/>
      <c r="AY62" s="384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4"/>
      <c r="BL62" s="24"/>
      <c r="BM62" s="24"/>
      <c r="BN62" s="31"/>
      <c r="BO62" s="22"/>
      <c r="CD62" s="28"/>
      <c r="CE62" s="28"/>
      <c r="CF62" s="29"/>
      <c r="CG62" s="28"/>
      <c r="CH62" s="28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2"/>
      <c r="CT62" s="22"/>
      <c r="CU62" s="22"/>
      <c r="CV62" s="22"/>
      <c r="CW62" s="22"/>
    </row>
    <row r="63" spans="1:101" ht="3.95" customHeight="1">
      <c r="B63" s="374"/>
      <c r="C63" s="374"/>
      <c r="D63" s="385"/>
      <c r="E63" s="385"/>
      <c r="F63" s="385"/>
      <c r="G63" s="385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86"/>
      <c r="S63" s="386"/>
      <c r="T63" s="386"/>
      <c r="U63" s="386"/>
      <c r="V63" s="377"/>
      <c r="W63" s="377"/>
      <c r="X63" s="34"/>
      <c r="Y63" s="34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4"/>
      <c r="AM63" s="34"/>
      <c r="AN63" s="383"/>
      <c r="AO63" s="383"/>
      <c r="AP63" s="383"/>
      <c r="AQ63" s="383"/>
      <c r="AR63" s="383"/>
      <c r="AS63" s="383"/>
      <c r="AT63" s="383"/>
      <c r="AU63" s="384"/>
      <c r="AV63" s="384"/>
      <c r="AW63" s="384"/>
      <c r="AX63" s="384"/>
      <c r="AY63" s="384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6"/>
      <c r="BL63" s="26"/>
      <c r="BM63" s="26"/>
      <c r="BN63" s="22"/>
      <c r="BO63" s="22"/>
      <c r="CD63" s="28"/>
      <c r="CE63" s="28"/>
      <c r="CF63" s="29"/>
      <c r="CG63" s="28"/>
      <c r="CH63" s="28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2"/>
      <c r="CT63" s="22"/>
      <c r="CU63" s="22"/>
      <c r="CV63" s="22"/>
      <c r="CW63" s="22"/>
    </row>
    <row r="64" spans="1:101" ht="3.95" customHeight="1">
      <c r="B64" s="23"/>
      <c r="C64" s="23"/>
      <c r="D64" s="23"/>
      <c r="E64" s="23"/>
      <c r="F64" s="23"/>
      <c r="G64" s="34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239"/>
      <c r="S64" s="239"/>
      <c r="T64" s="239"/>
      <c r="U64" s="239"/>
      <c r="V64" s="239"/>
      <c r="W64" s="35"/>
      <c r="X64" s="34"/>
      <c r="Y64" s="34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4"/>
      <c r="AM64" s="34"/>
      <c r="AN64" s="383"/>
      <c r="AO64" s="383"/>
      <c r="AP64" s="383"/>
      <c r="AQ64" s="383"/>
      <c r="AR64" s="383"/>
      <c r="AS64" s="383"/>
      <c r="AT64" s="383"/>
      <c r="AU64" s="384"/>
      <c r="AV64" s="384"/>
      <c r="AW64" s="384"/>
      <c r="AX64" s="384"/>
      <c r="AY64" s="384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6"/>
      <c r="BL64" s="26"/>
      <c r="BM64" s="26"/>
      <c r="BN64" s="22"/>
      <c r="BO64" s="22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9"/>
      <c r="CG64" s="28"/>
      <c r="CH64" s="28"/>
      <c r="CI64" s="27"/>
      <c r="CJ64" s="27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</row>
    <row r="65" spans="2:101" ht="3.95" customHeight="1">
      <c r="B65" s="23"/>
      <c r="C65" s="23"/>
      <c r="D65" s="23"/>
      <c r="E65" s="23"/>
      <c r="F65" s="23"/>
      <c r="G65" s="34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39"/>
      <c r="S65" s="239"/>
      <c r="T65" s="239"/>
      <c r="U65" s="239"/>
      <c r="V65" s="239"/>
      <c r="W65" s="35"/>
      <c r="X65" s="34"/>
      <c r="Y65" s="34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4"/>
      <c r="AM65" s="34"/>
      <c r="AN65" s="383"/>
      <c r="AO65" s="383"/>
      <c r="AP65" s="383"/>
      <c r="AQ65" s="383"/>
      <c r="AR65" s="383"/>
      <c r="AS65" s="383"/>
      <c r="AT65" s="383"/>
      <c r="AU65" s="384"/>
      <c r="AV65" s="384"/>
      <c r="AW65" s="384"/>
      <c r="AX65" s="384"/>
      <c r="AY65" s="384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6"/>
      <c r="BL65" s="26"/>
      <c r="BM65" s="26"/>
      <c r="BN65" s="22"/>
      <c r="BO65" s="22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9"/>
      <c r="CG65" s="28"/>
      <c r="CH65" s="28"/>
      <c r="CI65" s="27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</row>
    <row r="66" spans="2:101" ht="3.95" customHeight="1">
      <c r="B66" s="23"/>
      <c r="C66" s="23"/>
      <c r="D66" s="23"/>
      <c r="E66" s="23"/>
      <c r="F66" s="23"/>
      <c r="G66" s="2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9"/>
      <c r="AM66" s="34"/>
      <c r="AN66" s="383"/>
      <c r="AO66" s="383"/>
      <c r="AP66" s="383"/>
      <c r="AQ66" s="383"/>
      <c r="AR66" s="383"/>
      <c r="AS66" s="383"/>
      <c r="AT66" s="383"/>
      <c r="AU66" s="384"/>
      <c r="AV66" s="384"/>
      <c r="AW66" s="384"/>
      <c r="AX66" s="384"/>
      <c r="AY66" s="384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6"/>
      <c r="BL66" s="26"/>
      <c r="BM66" s="26"/>
      <c r="BN66" s="22"/>
      <c r="BO66" s="22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9"/>
      <c r="CG66" s="28"/>
      <c r="CH66" s="28"/>
      <c r="CI66" s="27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</row>
    <row r="67" spans="2:101" ht="3.95" customHeight="1">
      <c r="B67" s="23"/>
      <c r="C67" s="23"/>
      <c r="D67" s="23"/>
      <c r="E67" s="23"/>
      <c r="F67" s="23"/>
      <c r="G67" s="2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9"/>
      <c r="AM67" s="34"/>
      <c r="AN67" s="383"/>
      <c r="AO67" s="383"/>
      <c r="AP67" s="383"/>
      <c r="AQ67" s="383"/>
      <c r="AR67" s="383"/>
      <c r="AS67" s="383"/>
      <c r="AT67" s="383"/>
      <c r="AU67" s="384"/>
      <c r="AV67" s="384"/>
      <c r="AW67" s="384"/>
      <c r="AX67" s="384"/>
      <c r="AY67" s="384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6"/>
      <c r="BL67" s="26"/>
      <c r="BM67" s="26"/>
      <c r="BN67" s="22"/>
      <c r="BO67" s="22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9"/>
      <c r="CG67" s="28"/>
      <c r="CH67" s="28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</row>
    <row r="68" spans="2:101" ht="3.95" customHeight="1">
      <c r="B68" s="23"/>
      <c r="C68" s="23"/>
      <c r="D68" s="23"/>
      <c r="E68" s="23"/>
      <c r="F68" s="23"/>
      <c r="G68" s="2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9"/>
      <c r="AM68" s="34"/>
      <c r="AN68" s="383"/>
      <c r="AO68" s="383"/>
      <c r="AP68" s="383"/>
      <c r="AQ68" s="383"/>
      <c r="AR68" s="383"/>
      <c r="AS68" s="383"/>
      <c r="AT68" s="383"/>
      <c r="AU68" s="384"/>
      <c r="AV68" s="384"/>
      <c r="AW68" s="384"/>
      <c r="AX68" s="384"/>
      <c r="AY68" s="384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6"/>
      <c r="BL68" s="26"/>
      <c r="BM68" s="26"/>
      <c r="BN68" s="22"/>
      <c r="BO68" s="22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9"/>
      <c r="CG68" s="28"/>
      <c r="CH68" s="28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</row>
    <row r="69" spans="2:101" ht="3.95" customHeight="1">
      <c r="B69" s="23"/>
      <c r="C69" s="23"/>
      <c r="D69" s="23"/>
      <c r="E69" s="23"/>
      <c r="F69" s="23"/>
      <c r="G69" s="2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380" t="s">
        <v>0</v>
      </c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  <c r="AY69" s="380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9"/>
      <c r="CG69" s="28"/>
      <c r="CH69" s="28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</row>
    <row r="70" spans="2:101" ht="3.95" customHeight="1">
      <c r="B70" s="23"/>
      <c r="C70" s="23"/>
      <c r="D70" s="23"/>
      <c r="E70" s="23"/>
      <c r="F70" s="23"/>
      <c r="G70" s="3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23"/>
      <c r="AL70" s="23"/>
      <c r="AM70" s="23"/>
      <c r="AN70" s="380"/>
      <c r="AO70" s="380"/>
      <c r="AP70" s="380"/>
      <c r="AQ70" s="380"/>
      <c r="AR70" s="380"/>
      <c r="AS70" s="380"/>
      <c r="AT70" s="380"/>
      <c r="AU70" s="380"/>
      <c r="AV70" s="380"/>
      <c r="AW70" s="380"/>
      <c r="AX70" s="380"/>
      <c r="AY70" s="380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9"/>
      <c r="CG70" s="28"/>
      <c r="CH70" s="28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</row>
    <row r="71" spans="2:101" ht="3.95" customHeight="1">
      <c r="B71" s="23"/>
      <c r="C71" s="23"/>
      <c r="D71" s="23"/>
      <c r="E71" s="23"/>
      <c r="F71" s="23"/>
      <c r="G71" s="3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23"/>
      <c r="AL71" s="23"/>
      <c r="AM71" s="23"/>
      <c r="AN71" s="380"/>
      <c r="AO71" s="380"/>
      <c r="AP71" s="380"/>
      <c r="AQ71" s="380"/>
      <c r="AR71" s="380"/>
      <c r="AS71" s="380"/>
      <c r="AT71" s="380"/>
      <c r="AU71" s="380"/>
      <c r="AV71" s="380"/>
      <c r="AW71" s="380"/>
      <c r="AX71" s="380"/>
      <c r="AY71" s="380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9"/>
      <c r="CG71" s="28"/>
      <c r="CH71" s="28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</row>
    <row r="72" spans="2:101" ht="3.95" customHeight="1">
      <c r="B72" s="23"/>
      <c r="C72" s="23"/>
      <c r="D72" s="23"/>
      <c r="E72" s="23"/>
      <c r="F72" s="23"/>
      <c r="G72" s="2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23"/>
      <c r="AL72" s="23"/>
      <c r="AM72" s="23"/>
      <c r="AN72" s="380"/>
      <c r="AO72" s="380"/>
      <c r="AP72" s="380"/>
      <c r="AQ72" s="380"/>
      <c r="AR72" s="380"/>
      <c r="AS72" s="380"/>
      <c r="AT72" s="380"/>
      <c r="AU72" s="380"/>
      <c r="AV72" s="380"/>
      <c r="AW72" s="380"/>
      <c r="AX72" s="380"/>
      <c r="AY72" s="380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9"/>
      <c r="CG72" s="28"/>
      <c r="CH72" s="28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</row>
    <row r="73" spans="2:101" ht="3.95" customHeight="1">
      <c r="B73" s="23"/>
      <c r="C73" s="23"/>
      <c r="D73" s="23"/>
      <c r="E73" s="23"/>
      <c r="F73" s="23"/>
      <c r="G73" s="24"/>
      <c r="H73" s="376"/>
      <c r="I73" s="376"/>
      <c r="J73" s="376"/>
      <c r="K73" s="376"/>
      <c r="L73" s="376"/>
      <c r="M73" s="376"/>
      <c r="N73" s="376"/>
      <c r="O73" s="376"/>
      <c r="P73" s="376"/>
      <c r="Q73" s="376"/>
      <c r="R73" s="376"/>
      <c r="S73" s="376"/>
      <c r="T73" s="376"/>
      <c r="U73" s="376"/>
      <c r="V73" s="377"/>
      <c r="W73" s="377"/>
      <c r="X73" s="34"/>
      <c r="Y73" s="34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9"/>
      <c r="CG73" s="28"/>
      <c r="CH73" s="28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</row>
    <row r="74" spans="2:101" ht="3.95" customHeight="1">
      <c r="B74" s="23"/>
      <c r="C74" s="23"/>
      <c r="D74" s="23"/>
      <c r="E74" s="23"/>
      <c r="F74" s="23"/>
      <c r="G74" s="24"/>
      <c r="H74" s="376"/>
      <c r="I74" s="376"/>
      <c r="J74" s="376"/>
      <c r="K74" s="376"/>
      <c r="L74" s="376"/>
      <c r="M74" s="376"/>
      <c r="N74" s="376"/>
      <c r="O74" s="376"/>
      <c r="P74" s="376"/>
      <c r="Q74" s="376"/>
      <c r="R74" s="376"/>
      <c r="S74" s="376"/>
      <c r="T74" s="376"/>
      <c r="U74" s="376"/>
      <c r="V74" s="377"/>
      <c r="W74" s="377"/>
      <c r="X74" s="32"/>
      <c r="Y74" s="239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9"/>
      <c r="CG74" s="28"/>
      <c r="CH74" s="28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</row>
    <row r="75" spans="2:101" ht="3.95" customHeight="1">
      <c r="B75" s="23"/>
      <c r="C75" s="23"/>
      <c r="D75" s="23"/>
      <c r="E75" s="23"/>
      <c r="F75" s="23"/>
      <c r="G75" s="24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6"/>
      <c r="T75" s="376"/>
      <c r="U75" s="376"/>
      <c r="V75" s="377"/>
      <c r="W75" s="377"/>
      <c r="X75" s="381"/>
      <c r="Y75" s="239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382"/>
      <c r="AV75" s="382"/>
      <c r="AW75" s="382"/>
      <c r="AX75" s="382"/>
      <c r="AY75" s="382"/>
      <c r="AZ75" s="382"/>
      <c r="BA75" s="382"/>
      <c r="BB75" s="382"/>
      <c r="BC75" s="382"/>
      <c r="BD75" s="382"/>
      <c r="BE75" s="382"/>
      <c r="BF75" s="382"/>
      <c r="BG75" s="382"/>
      <c r="BH75" s="382"/>
      <c r="BI75" s="382"/>
      <c r="BJ75" s="382"/>
      <c r="BK75" s="382"/>
      <c r="BL75" s="382"/>
      <c r="BM75" s="382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9"/>
      <c r="CG75" s="28"/>
      <c r="CH75" s="28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</row>
    <row r="76" spans="2:101" ht="3.95" customHeight="1">
      <c r="B76" s="23"/>
      <c r="C76" s="23"/>
      <c r="D76" s="23"/>
      <c r="E76" s="23"/>
      <c r="F76" s="23"/>
      <c r="G76" s="34"/>
      <c r="H76" s="376"/>
      <c r="I76" s="376"/>
      <c r="J76" s="376"/>
      <c r="K76" s="376"/>
      <c r="L76" s="376"/>
      <c r="M76" s="376"/>
      <c r="N76" s="376"/>
      <c r="O76" s="376"/>
      <c r="P76" s="376"/>
      <c r="Q76" s="376"/>
      <c r="R76" s="376"/>
      <c r="S76" s="376"/>
      <c r="T76" s="376"/>
      <c r="U76" s="376"/>
      <c r="V76" s="377"/>
      <c r="W76" s="377"/>
      <c r="X76" s="381"/>
      <c r="Y76" s="239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9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382"/>
      <c r="AV76" s="382"/>
      <c r="AW76" s="382"/>
      <c r="AX76" s="382"/>
      <c r="AY76" s="382"/>
      <c r="AZ76" s="382"/>
      <c r="BA76" s="382"/>
      <c r="BB76" s="382"/>
      <c r="BC76" s="382"/>
      <c r="BD76" s="382"/>
      <c r="BE76" s="382"/>
      <c r="BF76" s="382"/>
      <c r="BG76" s="382"/>
      <c r="BH76" s="382"/>
      <c r="BI76" s="382"/>
      <c r="BJ76" s="382"/>
      <c r="BK76" s="382"/>
      <c r="BL76" s="382"/>
      <c r="BM76" s="382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9"/>
      <c r="CG76" s="28"/>
      <c r="CH76" s="28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</row>
    <row r="77" spans="2:101" ht="3.95" customHeight="1">
      <c r="B77" s="23"/>
      <c r="C77" s="23"/>
      <c r="D77" s="23"/>
      <c r="E77" s="23"/>
      <c r="F77" s="23"/>
      <c r="G77" s="34"/>
      <c r="H77" s="23"/>
      <c r="I77" s="23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381"/>
      <c r="Y77" s="239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23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382"/>
      <c r="AV77" s="382"/>
      <c r="AW77" s="382"/>
      <c r="AX77" s="382"/>
      <c r="AY77" s="382"/>
      <c r="AZ77" s="382"/>
      <c r="BA77" s="382"/>
      <c r="BB77" s="382"/>
      <c r="BC77" s="382"/>
      <c r="BD77" s="382"/>
      <c r="BE77" s="382"/>
      <c r="BF77" s="382"/>
      <c r="BG77" s="382"/>
      <c r="BH77" s="382"/>
      <c r="BI77" s="382"/>
      <c r="BJ77" s="382"/>
      <c r="BK77" s="382"/>
      <c r="BL77" s="382"/>
      <c r="BM77" s="382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9"/>
      <c r="CG77" s="28"/>
      <c r="CH77" s="28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</row>
    <row r="78" spans="2:101" ht="3.95" customHeight="1">
      <c r="B78" s="23"/>
      <c r="C78" s="23"/>
      <c r="D78" s="23"/>
      <c r="E78" s="23"/>
      <c r="F78" s="23"/>
      <c r="G78" s="24"/>
      <c r="H78" s="23"/>
      <c r="I78" s="23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8"/>
      <c r="Y78" s="239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23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382"/>
      <c r="AV78" s="382"/>
      <c r="AW78" s="382"/>
      <c r="AX78" s="382"/>
      <c r="AY78" s="382"/>
      <c r="AZ78" s="382"/>
      <c r="BA78" s="382"/>
      <c r="BB78" s="382"/>
      <c r="BC78" s="382"/>
      <c r="BD78" s="382"/>
      <c r="BE78" s="382"/>
      <c r="BF78" s="382"/>
      <c r="BG78" s="382"/>
      <c r="BH78" s="382"/>
      <c r="BI78" s="382"/>
      <c r="BJ78" s="382"/>
      <c r="BK78" s="382"/>
      <c r="BL78" s="382"/>
      <c r="BM78" s="382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9"/>
      <c r="CG78" s="31"/>
      <c r="CH78" s="28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</row>
    <row r="79" spans="2:101" ht="3.95" customHeight="1">
      <c r="B79" s="23"/>
      <c r="C79" s="23"/>
      <c r="D79" s="23"/>
      <c r="E79" s="23"/>
      <c r="F79" s="23"/>
      <c r="G79" s="24"/>
      <c r="H79" s="364" t="s">
        <v>55</v>
      </c>
      <c r="I79" s="364"/>
      <c r="J79" s="364"/>
      <c r="K79" s="364"/>
      <c r="L79" s="364"/>
      <c r="M79" s="364"/>
      <c r="N79" s="364"/>
      <c r="O79" s="364"/>
      <c r="P79" s="364"/>
      <c r="Q79" s="364"/>
      <c r="R79" s="364"/>
      <c r="S79" s="364"/>
      <c r="T79" s="364"/>
      <c r="U79" s="364"/>
      <c r="V79" s="23"/>
      <c r="W79" s="23"/>
      <c r="X79" s="238"/>
      <c r="Y79" s="239"/>
      <c r="Z79" s="365"/>
      <c r="AA79" s="366"/>
      <c r="AB79" s="366"/>
      <c r="AC79" s="366"/>
      <c r="AD79" s="366"/>
      <c r="AE79" s="366"/>
      <c r="AF79" s="366"/>
      <c r="AG79" s="366"/>
      <c r="AH79" s="366"/>
      <c r="AI79" s="367"/>
      <c r="AJ79" s="23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40"/>
      <c r="AV79" s="240"/>
      <c r="AW79" s="240"/>
      <c r="AX79" s="240"/>
      <c r="AY79" s="240"/>
      <c r="AZ79" s="240"/>
      <c r="BA79" s="240"/>
      <c r="BB79" s="240"/>
      <c r="BC79" s="240"/>
      <c r="BD79" s="239"/>
      <c r="BE79" s="239"/>
      <c r="BF79" s="239"/>
      <c r="BG79" s="239"/>
      <c r="BH79" s="239"/>
      <c r="BI79" s="239"/>
      <c r="BJ79" s="26"/>
      <c r="BK79" s="26"/>
      <c r="BL79" s="26"/>
      <c r="BM79" s="26"/>
      <c r="BZ79" s="31"/>
      <c r="CA79" s="31"/>
      <c r="CB79" s="31"/>
      <c r="CC79" s="31"/>
      <c r="CD79" s="31"/>
      <c r="CE79" s="30"/>
      <c r="CF79" s="30"/>
      <c r="CG79" s="31"/>
      <c r="CH79" s="28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</row>
    <row r="80" spans="2:101" ht="3.95" customHeight="1">
      <c r="B80" s="23"/>
      <c r="C80" s="23"/>
      <c r="D80" s="23"/>
      <c r="E80" s="23"/>
      <c r="F80" s="23"/>
      <c r="G80" s="2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  <c r="T80" s="364"/>
      <c r="U80" s="364"/>
      <c r="V80" s="23"/>
      <c r="W80" s="23"/>
      <c r="X80" s="238"/>
      <c r="Y80" s="32"/>
      <c r="Z80" s="368"/>
      <c r="AA80" s="369"/>
      <c r="AB80" s="369"/>
      <c r="AC80" s="369"/>
      <c r="AD80" s="369"/>
      <c r="AE80" s="369"/>
      <c r="AF80" s="369"/>
      <c r="AG80" s="369"/>
      <c r="AH80" s="369"/>
      <c r="AI80" s="370"/>
      <c r="AJ80" s="23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374"/>
      <c r="AV80" s="374"/>
      <c r="AW80" s="374"/>
      <c r="AX80" s="374"/>
      <c r="AY80" s="374"/>
      <c r="AZ80" s="374"/>
      <c r="BA80" s="374"/>
      <c r="BB80" s="374"/>
      <c r="BC80" s="374"/>
      <c r="BD80" s="374"/>
      <c r="BE80" s="374"/>
      <c r="BF80" s="374"/>
      <c r="BG80" s="374"/>
      <c r="BH80" s="374"/>
      <c r="BI80" s="374"/>
      <c r="BJ80" s="374"/>
      <c r="BK80" s="374"/>
      <c r="BL80" s="374"/>
      <c r="BM80" s="374"/>
      <c r="BZ80" s="31"/>
      <c r="CA80" s="31"/>
      <c r="CB80" s="31"/>
      <c r="CC80" s="31"/>
      <c r="CD80" s="31"/>
      <c r="CE80" s="30"/>
      <c r="CF80" s="30"/>
      <c r="CG80" s="31"/>
      <c r="CH80" s="28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</row>
    <row r="81" spans="2:101" ht="3.95" customHeight="1">
      <c r="B81" s="23"/>
      <c r="C81" s="23"/>
      <c r="D81" s="23"/>
      <c r="E81" s="23"/>
      <c r="F81" s="23"/>
      <c r="G81" s="2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23"/>
      <c r="W81" s="23"/>
      <c r="X81" s="238"/>
      <c r="Y81" s="239"/>
      <c r="Z81" s="368"/>
      <c r="AA81" s="369"/>
      <c r="AB81" s="369"/>
      <c r="AC81" s="369"/>
      <c r="AD81" s="369"/>
      <c r="AE81" s="369"/>
      <c r="AF81" s="369"/>
      <c r="AG81" s="369"/>
      <c r="AH81" s="369"/>
      <c r="AI81" s="370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Z81" s="31"/>
      <c r="CA81" s="31"/>
      <c r="CB81" s="31"/>
      <c r="CC81" s="31"/>
      <c r="CD81" s="31"/>
      <c r="CE81" s="30"/>
      <c r="CF81" s="30"/>
      <c r="CG81" s="28"/>
      <c r="CH81" s="28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2"/>
      <c r="CT81" s="22"/>
      <c r="CU81" s="22"/>
      <c r="CV81" s="22"/>
      <c r="CW81" s="22"/>
    </row>
    <row r="82" spans="2:101" ht="3.95" customHeight="1">
      <c r="B82" s="23"/>
      <c r="C82" s="23"/>
      <c r="D82" s="23"/>
      <c r="E82" s="23"/>
      <c r="F82" s="23"/>
      <c r="G82" s="24"/>
      <c r="H82" s="364"/>
      <c r="I82" s="364"/>
      <c r="J82" s="364"/>
      <c r="K82" s="364"/>
      <c r="L82" s="364"/>
      <c r="M82" s="364"/>
      <c r="N82" s="364"/>
      <c r="O82" s="364"/>
      <c r="P82" s="364"/>
      <c r="Q82" s="364"/>
      <c r="R82" s="364"/>
      <c r="S82" s="364"/>
      <c r="T82" s="364"/>
      <c r="U82" s="364"/>
      <c r="V82" s="23"/>
      <c r="W82" s="23"/>
      <c r="X82" s="238"/>
      <c r="Y82" s="239"/>
      <c r="Z82" s="371"/>
      <c r="AA82" s="372"/>
      <c r="AB82" s="372"/>
      <c r="AC82" s="372"/>
      <c r="AD82" s="372"/>
      <c r="AE82" s="372"/>
      <c r="AF82" s="372"/>
      <c r="AG82" s="372"/>
      <c r="AH82" s="372"/>
      <c r="AI82" s="37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374"/>
      <c r="AV82" s="374"/>
      <c r="AW82" s="374"/>
      <c r="AX82" s="374"/>
      <c r="AY82" s="374"/>
      <c r="AZ82" s="374"/>
      <c r="BA82" s="374"/>
      <c r="BB82" s="374"/>
      <c r="BC82" s="374"/>
      <c r="BD82" s="374"/>
      <c r="BE82" s="374"/>
      <c r="BF82" s="374"/>
      <c r="BG82" s="374"/>
      <c r="BH82" s="374"/>
      <c r="BI82" s="374"/>
      <c r="BJ82" s="374"/>
      <c r="BK82" s="374"/>
      <c r="BL82" s="374"/>
      <c r="BM82" s="374"/>
      <c r="CF82" s="30"/>
      <c r="CG82" s="28"/>
      <c r="CH82" s="28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2"/>
      <c r="CT82" s="22"/>
      <c r="CU82" s="22"/>
      <c r="CV82" s="22"/>
      <c r="CW82" s="22"/>
    </row>
    <row r="83" spans="2:101" ht="3.95" customHeight="1">
      <c r="B83" s="23"/>
      <c r="C83" s="23"/>
      <c r="D83" s="23"/>
      <c r="E83" s="23"/>
      <c r="F83" s="23"/>
      <c r="G83" s="24"/>
      <c r="H83" s="23"/>
      <c r="I83" s="23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8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CF83" s="29"/>
      <c r="CG83" s="28"/>
      <c r="CH83" s="28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2"/>
      <c r="CT83" s="22"/>
      <c r="CU83" s="22"/>
      <c r="CV83" s="22"/>
      <c r="CW83" s="22"/>
    </row>
    <row r="84" spans="2:101" ht="3.95" customHeight="1">
      <c r="B84" s="23"/>
      <c r="C84" s="23"/>
      <c r="D84" s="23"/>
      <c r="E84" s="23"/>
      <c r="F84" s="23"/>
      <c r="G84" s="24"/>
      <c r="H84" s="23"/>
      <c r="I84" s="23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375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40"/>
      <c r="AV84" s="240"/>
      <c r="AW84" s="240"/>
      <c r="AX84" s="240"/>
      <c r="AY84" s="240"/>
      <c r="AZ84" s="240"/>
      <c r="BA84" s="240"/>
      <c r="BB84" s="240"/>
      <c r="BC84" s="240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CF84" s="29"/>
      <c r="CG84" s="28"/>
      <c r="CH84" s="28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2"/>
      <c r="CT84" s="22"/>
      <c r="CU84" s="22"/>
      <c r="CV84" s="22"/>
      <c r="CW84" s="22"/>
    </row>
    <row r="85" spans="2:101" ht="3.95" customHeight="1">
      <c r="B85" s="23"/>
      <c r="C85" s="23"/>
      <c r="D85" s="23"/>
      <c r="E85" s="23"/>
      <c r="F85" s="23"/>
      <c r="G85" s="24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376"/>
      <c r="T85" s="376"/>
      <c r="U85" s="376"/>
      <c r="V85" s="377"/>
      <c r="W85" s="377"/>
      <c r="X85" s="375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378"/>
      <c r="AV85" s="378"/>
      <c r="AW85" s="378"/>
      <c r="AX85" s="378"/>
      <c r="AY85" s="378"/>
      <c r="AZ85" s="378"/>
      <c r="BA85" s="378"/>
      <c r="BB85" s="378"/>
      <c r="BC85" s="378"/>
      <c r="BD85" s="379"/>
      <c r="BE85" s="379"/>
      <c r="BF85" s="379"/>
      <c r="BG85" s="379"/>
      <c r="BH85" s="379"/>
      <c r="BI85" s="379"/>
      <c r="BJ85" s="379"/>
      <c r="BK85" s="379"/>
      <c r="BL85" s="379"/>
      <c r="BM85" s="379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</row>
    <row r="86" spans="2:101" ht="3.95" customHeight="1">
      <c r="B86" s="23"/>
      <c r="C86" s="23"/>
      <c r="D86" s="23"/>
      <c r="E86" s="23"/>
      <c r="F86" s="23"/>
      <c r="G86" s="26"/>
      <c r="H86" s="376"/>
      <c r="I86" s="376"/>
      <c r="J86" s="376"/>
      <c r="K86" s="376"/>
      <c r="L86" s="376"/>
      <c r="M86" s="376"/>
      <c r="N86" s="376"/>
      <c r="O86" s="376"/>
      <c r="P86" s="376"/>
      <c r="Q86" s="376"/>
      <c r="R86" s="376"/>
      <c r="S86" s="376"/>
      <c r="T86" s="376"/>
      <c r="U86" s="376"/>
      <c r="V86" s="377"/>
      <c r="W86" s="377"/>
      <c r="X86" s="375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378"/>
      <c r="AV86" s="378"/>
      <c r="AW86" s="378"/>
      <c r="AX86" s="378"/>
      <c r="AY86" s="378"/>
      <c r="AZ86" s="378"/>
      <c r="BA86" s="378"/>
      <c r="BB86" s="378"/>
      <c r="BC86" s="378"/>
      <c r="BD86" s="379"/>
      <c r="BE86" s="379"/>
      <c r="BF86" s="379"/>
      <c r="BG86" s="379"/>
      <c r="BH86" s="379"/>
      <c r="BI86" s="379"/>
      <c r="BJ86" s="379"/>
      <c r="BK86" s="379"/>
      <c r="BL86" s="379"/>
      <c r="BM86" s="379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</row>
    <row r="87" spans="2:101" ht="3.95" customHeight="1">
      <c r="B87" s="23"/>
      <c r="C87" s="23"/>
      <c r="D87" s="23"/>
      <c r="E87" s="23"/>
      <c r="F87" s="23"/>
      <c r="G87" s="26"/>
      <c r="H87" s="376"/>
      <c r="I87" s="376"/>
      <c r="J87" s="376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377"/>
      <c r="W87" s="377"/>
      <c r="X87" s="25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378"/>
      <c r="AV87" s="378"/>
      <c r="AW87" s="378"/>
      <c r="AX87" s="378"/>
      <c r="AY87" s="378"/>
      <c r="AZ87" s="378"/>
      <c r="BA87" s="378"/>
      <c r="BB87" s="378"/>
      <c r="BC87" s="378"/>
      <c r="BD87" s="379"/>
      <c r="BE87" s="379"/>
      <c r="BF87" s="379"/>
      <c r="BG87" s="379"/>
      <c r="BH87" s="379"/>
      <c r="BI87" s="379"/>
      <c r="BJ87" s="379"/>
      <c r="BK87" s="379"/>
      <c r="BL87" s="379"/>
      <c r="BM87" s="379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</row>
    <row r="88" spans="2:101" ht="3.95" customHeight="1">
      <c r="B88" s="23"/>
      <c r="C88" s="23"/>
      <c r="D88" s="23"/>
      <c r="E88" s="23"/>
      <c r="F88" s="23"/>
      <c r="G88" s="24"/>
      <c r="H88" s="376"/>
      <c r="I88" s="376"/>
      <c r="J88" s="376"/>
      <c r="K88" s="376"/>
      <c r="L88" s="376"/>
      <c r="M88" s="376"/>
      <c r="N88" s="376"/>
      <c r="O88" s="376"/>
      <c r="P88" s="376"/>
      <c r="Q88" s="376"/>
      <c r="R88" s="376"/>
      <c r="S88" s="376"/>
      <c r="T88" s="376"/>
      <c r="U88" s="376"/>
      <c r="V88" s="377"/>
      <c r="W88" s="377"/>
      <c r="X88" s="239"/>
      <c r="Y88" s="239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378"/>
      <c r="AV88" s="378"/>
      <c r="AW88" s="378"/>
      <c r="AX88" s="378"/>
      <c r="AY88" s="378"/>
      <c r="AZ88" s="378"/>
      <c r="BA88" s="378"/>
      <c r="BB88" s="378"/>
      <c r="BC88" s="378"/>
      <c r="BD88" s="379"/>
      <c r="BE88" s="379"/>
      <c r="BF88" s="379"/>
      <c r="BG88" s="379"/>
      <c r="BH88" s="379"/>
      <c r="BI88" s="379"/>
      <c r="BJ88" s="379"/>
      <c r="BK88" s="379"/>
      <c r="BL88" s="379"/>
      <c r="BM88" s="379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</row>
  </sheetData>
  <sheetProtection selectLockedCells="1" selectUnlockedCells="1"/>
  <mergeCells count="93">
    <mergeCell ref="B18:C21"/>
    <mergeCell ref="D18:G21"/>
    <mergeCell ref="H18:Q21"/>
    <mergeCell ref="R18:U21"/>
    <mergeCell ref="V18:W21"/>
    <mergeCell ref="P3:W6"/>
    <mergeCell ref="X3:BB6"/>
    <mergeCell ref="AN9:AY24"/>
    <mergeCell ref="BB14:BC17"/>
    <mergeCell ref="BD14:BM17"/>
    <mergeCell ref="BB19:BC22"/>
    <mergeCell ref="BD19:BM22"/>
    <mergeCell ref="X20:X22"/>
    <mergeCell ref="Z21:AI24"/>
    <mergeCell ref="AJ21:AK24"/>
    <mergeCell ref="X23:X25"/>
    <mergeCell ref="AL23:AL25"/>
    <mergeCell ref="BD24:BM27"/>
    <mergeCell ref="BB24:BC27"/>
    <mergeCell ref="AN27:AW30"/>
    <mergeCell ref="AX27:AY30"/>
    <mergeCell ref="AZ29:AZ31"/>
    <mergeCell ref="B30:C33"/>
    <mergeCell ref="AL32:AL34"/>
    <mergeCell ref="Z33:AI36"/>
    <mergeCell ref="AJ33:AK36"/>
    <mergeCell ref="X35:X37"/>
    <mergeCell ref="D30:G33"/>
    <mergeCell ref="H30:Q33"/>
    <mergeCell ref="R30:U33"/>
    <mergeCell ref="V30:W33"/>
    <mergeCell ref="X32:X34"/>
    <mergeCell ref="B24:C27"/>
    <mergeCell ref="D24:G27"/>
    <mergeCell ref="H24:Q27"/>
    <mergeCell ref="R24:U27"/>
    <mergeCell ref="V24:W27"/>
    <mergeCell ref="BB39:BM42"/>
    <mergeCell ref="B42:C45"/>
    <mergeCell ref="D42:G45"/>
    <mergeCell ref="H42:Q45"/>
    <mergeCell ref="R42:U45"/>
    <mergeCell ref="V42:W45"/>
    <mergeCell ref="X44:X46"/>
    <mergeCell ref="Z45:AI48"/>
    <mergeCell ref="AJ45:AK48"/>
    <mergeCell ref="X47:X49"/>
    <mergeCell ref="B36:C39"/>
    <mergeCell ref="D36:G39"/>
    <mergeCell ref="H36:Q39"/>
    <mergeCell ref="R36:U39"/>
    <mergeCell ref="V36:W39"/>
    <mergeCell ref="AZ50:AZ52"/>
    <mergeCell ref="AN51:AW54"/>
    <mergeCell ref="AX51:AY54"/>
    <mergeCell ref="B54:C57"/>
    <mergeCell ref="D54:G57"/>
    <mergeCell ref="B48:C51"/>
    <mergeCell ref="D48:G51"/>
    <mergeCell ref="H48:Q51"/>
    <mergeCell ref="R48:U51"/>
    <mergeCell ref="V48:W51"/>
    <mergeCell ref="AL47:AL49"/>
    <mergeCell ref="BD75:BM78"/>
    <mergeCell ref="AN57:AT68"/>
    <mergeCell ref="AU57:AY68"/>
    <mergeCell ref="X59:X61"/>
    <mergeCell ref="B60:C63"/>
    <mergeCell ref="D60:G63"/>
    <mergeCell ref="H60:Q63"/>
    <mergeCell ref="R60:U63"/>
    <mergeCell ref="V60:W63"/>
    <mergeCell ref="H54:Q57"/>
    <mergeCell ref="R54:U57"/>
    <mergeCell ref="V54:W57"/>
    <mergeCell ref="X56:X58"/>
    <mergeCell ref="AL56:AL58"/>
    <mergeCell ref="Z57:AI60"/>
    <mergeCell ref="AJ57:AK60"/>
    <mergeCell ref="AN69:AY72"/>
    <mergeCell ref="H73:U76"/>
    <mergeCell ref="V73:W76"/>
    <mergeCell ref="X75:X77"/>
    <mergeCell ref="AU75:BC78"/>
    <mergeCell ref="H79:U82"/>
    <mergeCell ref="Z79:AI82"/>
    <mergeCell ref="AU80:BC83"/>
    <mergeCell ref="BD80:BM83"/>
    <mergeCell ref="X84:X86"/>
    <mergeCell ref="H85:U88"/>
    <mergeCell ref="V85:W88"/>
    <mergeCell ref="AU85:BC88"/>
    <mergeCell ref="BD85:BM88"/>
  </mergeCells>
  <printOptions gridLines="1"/>
  <pageMargins left="0.75" right="0.75" top="1" bottom="1" header="0.49236111111111114" footer="0.51180555555555551"/>
  <pageSetup paperSize="9" scale="11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11</vt:i4>
      </vt:variant>
    </vt:vector>
  </HeadingPairs>
  <TitlesOfParts>
    <vt:vector size="19" baseType="lpstr">
      <vt:lpstr>ÚDAJE</vt:lpstr>
      <vt:lpstr>ZOZNAM</vt:lpstr>
      <vt:lpstr>SKUPINY</vt:lpstr>
      <vt:lpstr> A </vt:lpstr>
      <vt:lpstr>B</vt:lpstr>
      <vt:lpstr>C</vt:lpstr>
      <vt:lpstr>D</vt:lpstr>
      <vt:lpstr>PAVÚK BC 4</vt:lpstr>
      <vt:lpstr>NPool</vt:lpstr>
      <vt:lpstr>' A '!Oblasť_tlače</vt:lpstr>
      <vt:lpstr>B!Oblasť_tlače</vt:lpstr>
      <vt:lpstr>'C'!Oblasť_tlače</vt:lpstr>
      <vt:lpstr>D!Oblasť_tlače</vt:lpstr>
      <vt:lpstr>'PAVÚK BC 4'!Oblasť_tlače</vt:lpstr>
      <vt:lpstr>SKUPINY!Oblasť_tlače</vt:lpstr>
      <vt:lpstr>ZOZNAM!Oblasť_tlače</vt:lpstr>
      <vt:lpstr>Posice</vt:lpstr>
      <vt:lpstr>Rank</vt:lpstr>
      <vt:lpstr>Trida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blazek</cp:lastModifiedBy>
  <dcterms:created xsi:type="dcterms:W3CDTF">2018-03-09T00:27:16Z</dcterms:created>
  <dcterms:modified xsi:type="dcterms:W3CDTF">2019-09-13T12:17:04Z</dcterms:modified>
</cp:coreProperties>
</file>